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-135" windowWidth="19440" windowHeight="11070" tabRatio="474"/>
  </bookViews>
  <sheets>
    <sheet name="T_2" sheetId="2" r:id="rId1"/>
  </sheets>
  <calcPr calcId="145621"/>
</workbook>
</file>

<file path=xl/calcChain.xml><?xml version="1.0" encoding="utf-8"?>
<calcChain xmlns="http://schemas.openxmlformats.org/spreadsheetml/2006/main">
  <c r="L66" i="2" l="1"/>
  <c r="O66" i="2"/>
  <c r="O41" i="2"/>
  <c r="O46" i="2"/>
  <c r="O36" i="2"/>
  <c r="L31" i="2"/>
  <c r="L32" i="2"/>
  <c r="L33" i="2"/>
  <c r="L34" i="2"/>
  <c r="L35" i="2" s="1"/>
  <c r="L37" i="2"/>
  <c r="L38" i="2"/>
  <c r="L39" i="2"/>
  <c r="L40" i="2"/>
  <c r="L41" i="2" s="1"/>
  <c r="L42" i="2"/>
  <c r="L43" i="2"/>
  <c r="L44" i="2"/>
  <c r="L45" i="2"/>
  <c r="L46" i="2" s="1"/>
  <c r="L30" i="2"/>
  <c r="O35" i="2"/>
  <c r="L36" i="2" l="1"/>
  <c r="O73" i="2" l="1"/>
  <c r="L73" i="2"/>
  <c r="O71" i="2"/>
  <c r="L71" i="2"/>
  <c r="O70" i="2"/>
  <c r="L70" i="2"/>
  <c r="O69" i="2"/>
  <c r="L69" i="2"/>
  <c r="O68" i="2"/>
  <c r="L68" i="2"/>
  <c r="O65" i="2"/>
  <c r="L65" i="2"/>
  <c r="O64" i="2"/>
  <c r="L64" i="2"/>
  <c r="O63" i="2"/>
  <c r="L63" i="2"/>
  <c r="O62" i="2"/>
  <c r="L62" i="2"/>
  <c r="O61" i="2"/>
  <c r="L61" i="2"/>
  <c r="O60" i="2"/>
  <c r="L60" i="2"/>
  <c r="O59" i="2"/>
  <c r="L59" i="2"/>
  <c r="O58" i="2"/>
  <c r="L58" i="2"/>
  <c r="O57" i="2"/>
  <c r="L57" i="2"/>
  <c r="L49" i="2"/>
  <c r="O49" i="2"/>
  <c r="L50" i="2"/>
  <c r="O50" i="2"/>
  <c r="L51" i="2"/>
  <c r="O51" i="2"/>
  <c r="L52" i="2"/>
  <c r="O52" i="2"/>
  <c r="L53" i="2"/>
  <c r="O53" i="2"/>
  <c r="L54" i="2"/>
  <c r="O54" i="2"/>
  <c r="L55" i="2"/>
  <c r="O55" i="2"/>
  <c r="O48" i="2"/>
  <c r="L48" i="2"/>
  <c r="O31" i="2"/>
  <c r="O32" i="2"/>
  <c r="O33" i="2"/>
  <c r="O34" i="2"/>
  <c r="O37" i="2"/>
  <c r="O38" i="2"/>
  <c r="O39" i="2"/>
  <c r="O40" i="2"/>
  <c r="O42" i="2"/>
  <c r="O43" i="2"/>
  <c r="O44" i="2"/>
  <c r="O45" i="2"/>
  <c r="O30" i="2"/>
  <c r="O28" i="2" l="1"/>
  <c r="L28" i="2"/>
  <c r="O27" i="2"/>
  <c r="L27" i="2"/>
  <c r="O26" i="2"/>
  <c r="L26" i="2"/>
  <c r="O25" i="2"/>
  <c r="O24" i="2"/>
  <c r="O23" i="2"/>
  <c r="O22" i="2"/>
  <c r="O21" i="2"/>
  <c r="L21" i="2"/>
  <c r="O20" i="2"/>
  <c r="L20" i="2"/>
  <c r="O19" i="2"/>
  <c r="O18" i="2"/>
  <c r="O17" i="2"/>
  <c r="O16" i="2"/>
  <c r="O15" i="2"/>
  <c r="L15" i="2"/>
  <c r="L16" i="2" s="1"/>
  <c r="O14" i="2"/>
  <c r="L14" i="2"/>
  <c r="O13" i="2"/>
  <c r="O12" i="2"/>
  <c r="O11" i="2"/>
  <c r="O10" i="2"/>
  <c r="L10" i="2"/>
  <c r="O9" i="2"/>
  <c r="L9" i="2"/>
  <c r="O8" i="2"/>
  <c r="L8" i="2"/>
  <c r="O7" i="2"/>
  <c r="O6" i="2"/>
  <c r="O5" i="2"/>
  <c r="O4" i="2"/>
  <c r="O3" i="2"/>
  <c r="L3" i="2"/>
  <c r="L4" i="2" l="1"/>
  <c r="L11" i="2"/>
  <c r="L17" i="2"/>
  <c r="M3" i="2"/>
  <c r="N3" i="2" s="1"/>
  <c r="L22" i="2"/>
  <c r="M4" i="2" l="1"/>
  <c r="N4" i="2" s="1"/>
  <c r="L5" i="2"/>
  <c r="L12" i="2"/>
  <c r="L23" i="2"/>
  <c r="L18" i="2"/>
  <c r="L13" i="2" l="1"/>
  <c r="L24" i="2"/>
  <c r="L19" i="2"/>
  <c r="L6" i="2"/>
  <c r="M5" i="2"/>
  <c r="N5" i="2" s="1"/>
  <c r="L25" i="2" l="1"/>
  <c r="M66" i="2" s="1"/>
  <c r="N66" i="2" s="1"/>
  <c r="M6" i="2"/>
  <c r="N6" i="2" s="1"/>
  <c r="L7" i="2"/>
  <c r="M41" i="2" l="1"/>
  <c r="N41" i="2" s="1"/>
  <c r="M46" i="2"/>
  <c r="N46" i="2" s="1"/>
  <c r="M42" i="2"/>
  <c r="N42" i="2" s="1"/>
  <c r="M34" i="2"/>
  <c r="N34" i="2" s="1"/>
  <c r="M32" i="2"/>
  <c r="N32" i="2" s="1"/>
  <c r="M45" i="2"/>
  <c r="N45" i="2" s="1"/>
  <c r="M35" i="2"/>
  <c r="N35" i="2" s="1"/>
  <c r="M44" i="2"/>
  <c r="N44" i="2" s="1"/>
  <c r="M37" i="2"/>
  <c r="N37" i="2" s="1"/>
  <c r="M33" i="2"/>
  <c r="N33" i="2" s="1"/>
  <c r="M40" i="2"/>
  <c r="N40" i="2" s="1"/>
  <c r="M43" i="2"/>
  <c r="N43" i="2" s="1"/>
  <c r="M36" i="2"/>
  <c r="N36" i="2" s="1"/>
  <c r="M31" i="2"/>
  <c r="N31" i="2" s="1"/>
  <c r="M39" i="2"/>
  <c r="N39" i="2" s="1"/>
  <c r="M38" i="2"/>
  <c r="N38" i="2" s="1"/>
  <c r="M18" i="2"/>
  <c r="N18" i="2" s="1"/>
  <c r="M14" i="2"/>
  <c r="N14" i="2" s="1"/>
  <c r="M60" i="2"/>
  <c r="N60" i="2" s="1"/>
  <c r="M11" i="2"/>
  <c r="N11" i="2" s="1"/>
  <c r="M19" i="2"/>
  <c r="N19" i="2" s="1"/>
  <c r="M48" i="2"/>
  <c r="N48" i="2" s="1"/>
  <c r="M53" i="2"/>
  <c r="N53" i="2" s="1"/>
  <c r="M68" i="2"/>
  <c r="N68" i="2" s="1"/>
  <c r="M30" i="2"/>
  <c r="N30" i="2" s="1"/>
  <c r="M10" i="2"/>
  <c r="N10" i="2" s="1"/>
  <c r="M51" i="2"/>
  <c r="N51" i="2" s="1"/>
  <c r="M55" i="2"/>
  <c r="N55" i="2" s="1"/>
  <c r="M50" i="2"/>
  <c r="N50" i="2" s="1"/>
  <c r="M57" i="2"/>
  <c r="N57" i="2" s="1"/>
  <c r="M58" i="2"/>
  <c r="N58" i="2" s="1"/>
  <c r="M70" i="2"/>
  <c r="N70" i="2" s="1"/>
  <c r="M54" i="2"/>
  <c r="N54" i="2" s="1"/>
  <c r="M73" i="2"/>
  <c r="N73" i="2" s="1"/>
  <c r="M63" i="2"/>
  <c r="N63" i="2" s="1"/>
  <c r="M62" i="2"/>
  <c r="N62" i="2" s="1"/>
  <c r="M71" i="2"/>
  <c r="N71" i="2" s="1"/>
  <c r="M8" i="2"/>
  <c r="N8" i="2" s="1"/>
  <c r="M69" i="2"/>
  <c r="N69" i="2" s="1"/>
  <c r="M64" i="2"/>
  <c r="N64" i="2" s="1"/>
  <c r="M52" i="2"/>
  <c r="N52" i="2" s="1"/>
  <c r="M59" i="2"/>
  <c r="N59" i="2" s="1"/>
  <c r="M49" i="2"/>
  <c r="N49" i="2" s="1"/>
  <c r="M65" i="2"/>
  <c r="N65" i="2" s="1"/>
  <c r="M61" i="2"/>
  <c r="N61" i="2" s="1"/>
  <c r="M16" i="2"/>
  <c r="N16" i="2" s="1"/>
  <c r="M21" i="2"/>
  <c r="N21" i="2" s="1"/>
  <c r="M17" i="2"/>
  <c r="N17" i="2" s="1"/>
  <c r="M20" i="2"/>
  <c r="N20" i="2" s="1"/>
  <c r="M22" i="2"/>
  <c r="N22" i="2" s="1"/>
  <c r="M26" i="2"/>
  <c r="N26" i="2" s="1"/>
  <c r="M9" i="2"/>
  <c r="N9" i="2" s="1"/>
  <c r="M28" i="2"/>
  <c r="N28" i="2" s="1"/>
  <c r="M12" i="2"/>
  <c r="N12" i="2" s="1"/>
  <c r="M13" i="2"/>
  <c r="N13" i="2" s="1"/>
  <c r="M25" i="2"/>
  <c r="N25" i="2" s="1"/>
  <c r="M7" i="2"/>
  <c r="N7" i="2" s="1"/>
  <c r="M24" i="2"/>
  <c r="N24" i="2" s="1"/>
  <c r="M15" i="2"/>
  <c r="N15" i="2" s="1"/>
  <c r="M23" i="2"/>
  <c r="N23" i="2" s="1"/>
  <c r="M27" i="2"/>
  <c r="N27" i="2" s="1"/>
</calcChain>
</file>

<file path=xl/sharedStrings.xml><?xml version="1.0" encoding="utf-8"?>
<sst xmlns="http://schemas.openxmlformats.org/spreadsheetml/2006/main" count="418" uniqueCount="115">
  <si>
    <t>N</t>
  </si>
  <si>
    <t>Field Identifier</t>
  </si>
  <si>
    <t>Parties to the contract</t>
  </si>
  <si>
    <t>ID of the market participant or counterparty</t>
  </si>
  <si>
    <t>Type of code used in field 1</t>
  </si>
  <si>
    <t>ID of the other market participant or counterparty</t>
  </si>
  <si>
    <t>Type of code used in 4</t>
  </si>
  <si>
    <t>Reporting entity ID</t>
  </si>
  <si>
    <t>Type of code used in 6</t>
  </si>
  <si>
    <t>Beneficiary ID</t>
  </si>
  <si>
    <t>Type of code used in field 8</t>
  </si>
  <si>
    <t>Trading capacity of the market participant or counterparty in field 1</t>
  </si>
  <si>
    <t>Buy/sell indicator</t>
  </si>
  <si>
    <t>Contract details</t>
  </si>
  <si>
    <t>Contract type</t>
  </si>
  <si>
    <t>Settlement method</t>
  </si>
  <si>
    <t>Option details</t>
  </si>
  <si>
    <t>Option style</t>
  </si>
  <si>
    <t>Option type</t>
  </si>
  <si>
    <t>Delivery profile</t>
  </si>
  <si>
    <t>Delivery point or zone</t>
  </si>
  <si>
    <t>Load type</t>
  </si>
  <si>
    <t>Action type</t>
  </si>
  <si>
    <t>Contract ID</t>
  </si>
  <si>
    <t>Contract date</t>
  </si>
  <si>
    <t>Energy commodity</t>
  </si>
  <si>
    <t>Price or price formula</t>
  </si>
  <si>
    <t>Estimated notional amount</t>
  </si>
  <si>
    <t>Notional currency</t>
  </si>
  <si>
    <t>Total notional contract quantity</t>
  </si>
  <si>
    <t>Volume optionality capacity</t>
  </si>
  <si>
    <t>Notional quantity unit</t>
  </si>
  <si>
    <t>Volume optionality</t>
  </si>
  <si>
    <t>Volume optionality frequency</t>
  </si>
  <si>
    <t>Volume optionality intervals</t>
  </si>
  <si>
    <t>Fixing index details</t>
  </si>
  <si>
    <t>Fixing index</t>
  </si>
  <si>
    <t>Fixing index types</t>
  </si>
  <si>
    <t>Fixing index sources</t>
  </si>
  <si>
    <t>First fixing date</t>
  </si>
  <si>
    <t>Last fixing date</t>
  </si>
  <si>
    <t>Fixing frequency</t>
  </si>
  <si>
    <t>Option first exercise date</t>
  </si>
  <si>
    <t>Option last exercise date</t>
  </si>
  <si>
    <t>Option exercise frequency</t>
  </si>
  <si>
    <t>Option strike index</t>
  </si>
  <si>
    <t>Option strike index type</t>
  </si>
  <si>
    <t>Option strike index source</t>
  </si>
  <si>
    <t>Option strike price</t>
  </si>
  <si>
    <t>Delivery start date</t>
  </si>
  <si>
    <t>Delivery end date</t>
  </si>
  <si>
    <t>Life cycle information</t>
  </si>
  <si>
    <t>ace</t>
  </si>
  <si>
    <t>lei</t>
  </si>
  <si>
    <t>bic</t>
  </si>
  <si>
    <t>eic</t>
  </si>
  <si>
    <t>gln</t>
  </si>
  <si>
    <t>TradeList&gt;</t>
  </si>
  <si>
    <t>idOfMarketParticipant&gt;</t>
  </si>
  <si>
    <t>Path</t>
  </si>
  <si>
    <t>No needed because included in tha path above</t>
  </si>
  <si>
    <t>otherMarketParticipant&gt;</t>
  </si>
  <si>
    <t xml:space="preserve"> </t>
  </si>
  <si>
    <t>reportingEntityID&gt;</t>
  </si>
  <si>
    <t>beneficiaryIdentification&gt;</t>
  </si>
  <si>
    <t>tradingCapacity</t>
  </si>
  <si>
    <t>buySellIndicator</t>
  </si>
  <si>
    <t>contractId</t>
  </si>
  <si>
    <t>contractType</t>
  </si>
  <si>
    <t>energyCommodity</t>
  </si>
  <si>
    <t>settlementMethod</t>
  </si>
  <si>
    <t>optionDetails&gt;</t>
  </si>
  <si>
    <t>optionStyle</t>
  </si>
  <si>
    <t>optionType</t>
  </si>
  <si>
    <t>optionStrikePrice&gt;</t>
  </si>
  <si>
    <t>currency</t>
  </si>
  <si>
    <t>value</t>
  </si>
  <si>
    <t>deliveryPointOrZone</t>
  </si>
  <si>
    <t>deliveryStartDate</t>
  </si>
  <si>
    <t>deliveryEndDate</t>
  </si>
  <si>
    <t>loadType</t>
  </si>
  <si>
    <t>totalNotionalContractQuantity&gt;</t>
  </si>
  <si>
    <t>unit</t>
  </si>
  <si>
    <t>actionType</t>
  </si>
  <si>
    <t>PathType</t>
  </si>
  <si>
    <t>Standard</t>
  </si>
  <si>
    <t>NN</t>
  </si>
  <si>
    <t>REMITTable2 &gt;</t>
  </si>
  <si>
    <t>Type of index price</t>
  </si>
  <si>
    <t>nonStandardContractReport&gt;</t>
  </si>
  <si>
    <t>contractDate</t>
  </si>
  <si>
    <t>priceOrPriceFormula&gt;</t>
  </si>
  <si>
    <t>price&gt;</t>
  </si>
  <si>
    <t>priceFormula</t>
  </si>
  <si>
    <t>estimatedNotionalAmount&gt;</t>
  </si>
  <si>
    <t>volumeOptionality</t>
  </si>
  <si>
    <t>volumeOptionalityFrequency</t>
  </si>
  <si>
    <t>typeOfIndexPrice</t>
  </si>
  <si>
    <t>volumeOptionalityIntervals&gt;</t>
  </si>
  <si>
    <t>capacity&gt;</t>
  </si>
  <si>
    <t>startDate</t>
  </si>
  <si>
    <t>endDate</t>
  </si>
  <si>
    <t>fixingIndexDetails&gt;</t>
  </si>
  <si>
    <t>fixingIndex</t>
  </si>
  <si>
    <t>fixingIndexType</t>
  </si>
  <si>
    <t>fixingIndexSource</t>
  </si>
  <si>
    <t>fixingFrequency</t>
  </si>
  <si>
    <t>optionFirstExerciseDate</t>
  </si>
  <si>
    <t>optionLastExerciseDate</t>
  </si>
  <si>
    <t>optionExerciseFrequency</t>
  </si>
  <si>
    <t>optionStrikeIndex</t>
  </si>
  <si>
    <t>optionIndexType</t>
  </si>
  <si>
    <t>optionIndexSource</t>
  </si>
  <si>
    <t>lastFixingDate</t>
  </si>
  <si>
    <t>firstFixingDate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</si>
</sst>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indexed="8"/>
      <name val="Tahoma"/>
      <family val="2"/>
    </font>
    <font>
      <sz val="12"/>
      <color theme="1"/>
      <name val="Calibri"/>
      <family val="2"/>
      <scheme val="minor"/>
    </font>
    <font>
      <sz val="9"/>
      <color theme="9" tint="-0.249977111117893"/>
      <name val="Arial"/>
      <family val="2"/>
    </font>
    <font>
      <sz val="11"/>
      <color rgb="FF00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0">
    <xf numFmtId="0" fontId="0" fillId="0" borderId="0"/>
    <xf numFmtId="0" fontId="2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6" fillId="5" borderId="2">
      <alignment vertical="center"/>
    </xf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4" borderId="0" xfId="0" applyFont="1" applyFill="1" applyBorder="1" applyAlignment="1">
      <alignment horizontal="center" vertical="top" wrapText="1"/>
    </xf>
    <xf numFmtId="0" fontId="5" fillId="4" borderId="0" xfId="1" applyFont="1" applyFill="1" applyBorder="1" applyAlignment="1">
      <alignment vertical="top" wrapText="1"/>
    </xf>
    <xf numFmtId="0" fontId="3" fillId="4" borderId="0" xfId="1" applyFont="1" applyFill="1" applyBorder="1" applyAlignment="1">
      <alignment vertical="top" wrapText="1"/>
    </xf>
    <xf numFmtId="0" fontId="5" fillId="0" borderId="0" xfId="1" applyFont="1"/>
    <xf numFmtId="0" fontId="5" fillId="4" borderId="0" xfId="1" applyFont="1" applyFill="1" applyBorder="1" applyAlignment="1">
      <alignment vertical="top"/>
    </xf>
    <xf numFmtId="0" fontId="5" fillId="0" borderId="1" xfId="3" applyFont="1" applyBorder="1" applyAlignment="1" applyProtection="1">
      <alignment horizontal="center" vertical="top" wrapText="1"/>
    </xf>
    <xf numFmtId="0" fontId="5" fillId="0" borderId="1" xfId="3" applyFont="1" applyFill="1" applyBorder="1" applyAlignment="1" applyProtection="1">
      <alignment vertical="top" wrapText="1"/>
    </xf>
    <xf numFmtId="0" fontId="5" fillId="0" borderId="1" xfId="3" applyFont="1" applyFill="1" applyBorder="1" applyAlignment="1" applyProtection="1">
      <alignment horizontal="left" vertical="top" wrapText="1"/>
      <protection locked="0"/>
    </xf>
    <xf numFmtId="0" fontId="3" fillId="3" borderId="1" xfId="2" applyFont="1" applyFill="1" applyBorder="1" applyAlignment="1" applyProtection="1">
      <alignment horizontal="center" vertical="top" wrapText="1"/>
    </xf>
    <xf numFmtId="0" fontId="3" fillId="3" borderId="1" xfId="2" applyFont="1" applyFill="1" applyBorder="1" applyAlignment="1" applyProtection="1">
      <alignment vertical="top" wrapText="1"/>
    </xf>
    <xf numFmtId="0" fontId="3" fillId="3" borderId="1" xfId="2" applyFont="1" applyFill="1" applyBorder="1" applyAlignment="1" applyProtection="1">
      <alignment horizontal="left" vertical="top" wrapText="1"/>
      <protection locked="0"/>
    </xf>
    <xf numFmtId="0" fontId="3" fillId="2" borderId="0" xfId="1" applyNumberFormat="1" applyFont="1" applyFill="1" applyBorder="1" applyAlignment="1">
      <alignment horizontal="left" vertical="center" wrapText="1"/>
    </xf>
    <xf numFmtId="0" fontId="0" fillId="0" borderId="0" xfId="0"/>
    <xf numFmtId="0" fontId="3" fillId="2" borderId="0" xfId="1" applyNumberFormat="1" applyFont="1" applyFill="1" applyBorder="1" applyAlignment="1">
      <alignment horizontal="left" vertical="center"/>
    </xf>
    <xf numFmtId="0" fontId="3" fillId="2" borderId="0" xfId="1" applyNumberFormat="1" applyFont="1" applyFill="1" applyBorder="1" applyAlignment="1" applyProtection="1">
      <alignment horizontal="center" vertical="center"/>
    </xf>
    <xf numFmtId="0" fontId="3" fillId="2" borderId="0" xfId="1" applyNumberFormat="1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vertical="center"/>
    </xf>
    <xf numFmtId="0" fontId="5" fillId="0" borderId="0" xfId="3" applyFont="1" applyBorder="1" applyAlignment="1">
      <alignment horizontal="center" vertical="center" wrapText="1"/>
    </xf>
    <xf numFmtId="0" fontId="3" fillId="3" borderId="0" xfId="2" applyFont="1" applyFill="1" applyBorder="1" applyAlignment="1">
      <alignment vertical="center" wrapText="1"/>
    </xf>
    <xf numFmtId="0" fontId="3" fillId="3" borderId="0" xfId="2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0" fontId="3" fillId="3" borderId="0" xfId="2" applyFont="1" applyFill="1" applyBorder="1" applyAlignment="1" applyProtection="1">
      <alignment vertical="center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8" fillId="0" borderId="0" xfId="3" applyFont="1" applyFill="1" applyBorder="1" applyAlignment="1" applyProtection="1">
      <alignment vertical="center"/>
    </xf>
    <xf numFmtId="0" fontId="3" fillId="3" borderId="0" xfId="2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/>
    <xf numFmtId="0" fontId="5" fillId="6" borderId="0" xfId="3" applyFont="1" applyFill="1" applyBorder="1" applyAlignment="1" applyProtection="1">
      <alignment vertical="center"/>
    </xf>
    <xf numFmtId="0" fontId="9" fillId="6" borderId="0" xfId="0" applyFont="1" applyFill="1"/>
    <xf numFmtId="0" fontId="4" fillId="6" borderId="0" xfId="0" applyFont="1" applyFill="1" applyBorder="1" applyAlignment="1">
      <alignment vertical="center"/>
    </xf>
  </cellXfs>
  <cellStyles count="20">
    <cellStyle name="Comma 2" xfId="5"/>
    <cellStyle name="Comma 3" xfId="4"/>
    <cellStyle name="Dezimal [0] 2" xfId="7"/>
    <cellStyle name="Komma 2" xfId="8"/>
    <cellStyle name="Normal" xfId="0" builtinId="0"/>
    <cellStyle name="Normal 2" xfId="6"/>
    <cellStyle name="Normal 2 2" xfId="17"/>
    <cellStyle name="Normal 3" xfId="9"/>
    <cellStyle name="Normal 3 2" xfId="3"/>
    <cellStyle name="Normal 4" xfId="2"/>
    <cellStyle name="Normal 4 2" xfId="18"/>
    <cellStyle name="Normal 4 3" xfId="19"/>
    <cellStyle name="Normal 5" xfId="10"/>
    <cellStyle name="Normal 5 2" xfId="1"/>
    <cellStyle name="OBI_ColHeader" xfId="11"/>
    <cellStyle name="Währung [0] 2" xfId="12"/>
    <cellStyle name="Währung 2" xfId="13"/>
    <cellStyle name="Währung 3" xfId="14"/>
    <cellStyle name="Währung 4" xfId="15"/>
    <cellStyle name="Währung 5" xfId="16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00"/>
  <sheetViews>
    <sheetView tabSelected="1" zoomScale="85" zoomScaleNormal="85" workbookViewId="0">
      <pane ySplit="2" topLeftCell="A3" activePane="bottomLeft" state="frozen"/>
      <selection pane="bottomLeft" activeCell="H50" sqref="H50"/>
    </sheetView>
  </sheetViews>
  <sheetFormatPr defaultRowHeight="13.5" customHeight="1" zeroHeight="1" x14ac:dyDescent="0.25"/>
  <cols>
    <col min="1" max="1" width="3.140625" style="1" bestFit="1" customWidth="1"/>
    <col min="2" max="2" width="35.5703125" style="5" customWidth="1"/>
    <col min="3" max="3" width="10.42578125" style="5" bestFit="1" customWidth="1"/>
    <col min="4" max="4" width="16.140625" style="5" customWidth="1"/>
    <col min="5" max="5" width="15" style="5" bestFit="1" customWidth="1"/>
    <col min="6" max="6" width="24.85546875" style="5" bestFit="1" customWidth="1"/>
    <col min="7" max="7" width="25.7109375" style="5" bestFit="1" customWidth="1"/>
    <col min="8" max="8" width="21.28515625" style="5" bestFit="1" customWidth="1"/>
    <col min="9" max="9" width="7.7109375" style="5" customWidth="1"/>
    <col min="10" max="11" width="2.7109375" style="5" bestFit="1" customWidth="1"/>
    <col min="12" max="12" width="3.140625" style="5" bestFit="1" customWidth="1"/>
    <col min="13" max="13" width="2.140625" style="5" bestFit="1" customWidth="1"/>
    <col min="14" max="14" width="7.85546875" style="5" customWidth="1"/>
    <col min="15" max="15" width="80" style="5" bestFit="1" customWidth="1"/>
    <col min="16" max="16" width="24.85546875" style="5" bestFit="1" customWidth="1"/>
    <col min="17" max="17" width="30.28515625" style="5" bestFit="1" customWidth="1"/>
    <col min="18" max="18" width="31" style="5" bestFit="1" customWidth="1"/>
    <col min="19" max="23" width="42.140625" style="5" customWidth="1"/>
  </cols>
  <sheetData>
    <row r="1" spans="1:18" s="12" customFormat="1" ht="13.5" customHeight="1" x14ac:dyDescent="0.25">
      <c r="A1" s="12" t="s">
        <v>0</v>
      </c>
      <c r="B1" s="14" t="s">
        <v>1</v>
      </c>
      <c r="C1" s="14" t="s">
        <v>84</v>
      </c>
      <c r="D1" s="15">
        <v>1</v>
      </c>
      <c r="E1" s="15">
        <v>2</v>
      </c>
      <c r="F1" s="15">
        <v>3</v>
      </c>
      <c r="G1" s="15">
        <v>4</v>
      </c>
      <c r="H1" s="15">
        <v>5</v>
      </c>
      <c r="I1" s="15">
        <v>6</v>
      </c>
      <c r="J1" s="15">
        <v>7</v>
      </c>
      <c r="K1" s="15">
        <v>8</v>
      </c>
      <c r="L1" s="15"/>
      <c r="M1" s="15"/>
      <c r="N1" s="15"/>
      <c r="O1" s="16" t="s">
        <v>59</v>
      </c>
      <c r="P1" s="14"/>
    </row>
    <row r="2" spans="1:18" s="19" customFormat="1" ht="13.5" customHeight="1" x14ac:dyDescent="0.25">
      <c r="B2" s="20" t="s">
        <v>2</v>
      </c>
      <c r="C2" s="20"/>
      <c r="D2" s="23"/>
      <c r="E2" s="23"/>
      <c r="F2" s="23"/>
      <c r="G2" s="23"/>
      <c r="H2" s="23"/>
      <c r="I2" s="23"/>
      <c r="J2" s="23"/>
      <c r="K2" s="23"/>
      <c r="L2" s="27"/>
      <c r="M2" s="27"/>
      <c r="N2" s="27"/>
      <c r="O2" s="23"/>
      <c r="P2" s="20"/>
    </row>
    <row r="3" spans="1:18" s="25" customFormat="1" ht="13.5" customHeight="1" x14ac:dyDescent="0.25">
      <c r="A3" s="24">
        <v>1</v>
      </c>
      <c r="B3" s="21" t="s">
        <v>3</v>
      </c>
      <c r="C3" s="21" t="s">
        <v>85</v>
      </c>
      <c r="D3" s="17" t="s">
        <v>87</v>
      </c>
      <c r="E3" s="17" t="s">
        <v>57</v>
      </c>
      <c r="F3" s="17" t="s">
        <v>89</v>
      </c>
      <c r="G3" s="17" t="s">
        <v>58</v>
      </c>
      <c r="H3" s="17" t="s">
        <v>52</v>
      </c>
      <c r="J3" s="25" t="s">
        <v>62</v>
      </c>
      <c r="L3" s="28">
        <f>IF(A3&gt;0,A3,"")</f>
        <v>1</v>
      </c>
      <c r="M3" s="28">
        <f>COUNTIF(L$3:L3,L3)</f>
        <v>1</v>
      </c>
      <c r="N3" s="29">
        <f>(L3*100+M3)/100</f>
        <v>1.01</v>
      </c>
      <c r="O3" s="17" t="str">
        <f t="shared" ref="O3:O28" si="0">CONCATENATE(D3,E3,F3,G3,H3,I3,J3,K3)</f>
        <v xml:space="preserve">REMITTable2 &gt;TradeList&gt;nonStandardContractReport&gt;idOfMarketParticipant&gt;ace </v>
      </c>
      <c r="Q3" s="30"/>
      <c r="R3" s="30"/>
    </row>
    <row r="4" spans="1:18" s="25" customFormat="1" ht="13.5" customHeight="1" x14ac:dyDescent="0.25">
      <c r="A4" s="24"/>
      <c r="B4" s="21"/>
      <c r="C4" s="21" t="s">
        <v>85</v>
      </c>
      <c r="D4" s="17" t="s">
        <v>87</v>
      </c>
      <c r="E4" s="17" t="s">
        <v>57</v>
      </c>
      <c r="F4" s="17" t="s">
        <v>89</v>
      </c>
      <c r="G4" s="17" t="s">
        <v>58</v>
      </c>
      <c r="H4" s="17" t="s">
        <v>53</v>
      </c>
      <c r="I4" s="25" t="s">
        <v>62</v>
      </c>
      <c r="L4" s="28">
        <f>IF(A4&gt;0,A4,L3)</f>
        <v>1</v>
      </c>
      <c r="M4" s="28">
        <f>COUNTIF(L$3:L4,L4)</f>
        <v>2</v>
      </c>
      <c r="N4" s="29">
        <f t="shared" ref="N4:N28" si="1">(L4*100+M4)/100</f>
        <v>1.02</v>
      </c>
      <c r="O4" s="17" t="str">
        <f t="shared" si="0"/>
        <v xml:space="preserve">REMITTable2 &gt;TradeList&gt;nonStandardContractReport&gt;idOfMarketParticipant&gt;lei </v>
      </c>
      <c r="Q4" s="30"/>
      <c r="R4" s="30"/>
    </row>
    <row r="5" spans="1:18" s="25" customFormat="1" ht="13.5" customHeight="1" x14ac:dyDescent="0.25">
      <c r="A5" s="24"/>
      <c r="B5" s="21"/>
      <c r="C5" s="21" t="s">
        <v>85</v>
      </c>
      <c r="D5" s="17" t="s">
        <v>87</v>
      </c>
      <c r="E5" s="17" t="s">
        <v>57</v>
      </c>
      <c r="F5" s="17" t="s">
        <v>89</v>
      </c>
      <c r="G5" s="17" t="s">
        <v>58</v>
      </c>
      <c r="H5" s="17" t="s">
        <v>54</v>
      </c>
      <c r="L5" s="28">
        <f t="shared" ref="L5:L45" si="2">IF(A5&gt;0,A5,L4)</f>
        <v>1</v>
      </c>
      <c r="M5" s="28">
        <f>COUNTIF(L$3:L5,L5)</f>
        <v>3</v>
      </c>
      <c r="N5" s="29">
        <f t="shared" si="1"/>
        <v>1.03</v>
      </c>
      <c r="O5" s="17" t="str">
        <f t="shared" si="0"/>
        <v>REMITTable2 &gt;TradeList&gt;nonStandardContractReport&gt;idOfMarketParticipant&gt;bic</v>
      </c>
      <c r="Q5" s="30"/>
      <c r="R5" s="30"/>
    </row>
    <row r="6" spans="1:18" s="25" customFormat="1" ht="13.5" customHeight="1" x14ac:dyDescent="0.25">
      <c r="A6" s="24"/>
      <c r="B6" s="21"/>
      <c r="C6" s="21" t="s">
        <v>85</v>
      </c>
      <c r="D6" s="17" t="s">
        <v>87</v>
      </c>
      <c r="E6" s="17" t="s">
        <v>57</v>
      </c>
      <c r="F6" s="17" t="s">
        <v>89</v>
      </c>
      <c r="G6" s="17" t="s">
        <v>58</v>
      </c>
      <c r="H6" s="17" t="s">
        <v>55</v>
      </c>
      <c r="L6" s="28">
        <f t="shared" si="2"/>
        <v>1</v>
      </c>
      <c r="M6" s="28">
        <f>COUNTIF(L$3:L6,L6)</f>
        <v>4</v>
      </c>
      <c r="N6" s="29">
        <f t="shared" si="1"/>
        <v>1.04</v>
      </c>
      <c r="O6" s="17" t="str">
        <f t="shared" si="0"/>
        <v>REMITTable2 &gt;TradeList&gt;nonStandardContractReport&gt;idOfMarketParticipant&gt;eic</v>
      </c>
      <c r="Q6" s="30"/>
      <c r="R6" s="30"/>
    </row>
    <row r="7" spans="1:18" s="25" customFormat="1" ht="13.5" customHeight="1" x14ac:dyDescent="0.25">
      <c r="A7" s="24"/>
      <c r="B7" s="21"/>
      <c r="C7" s="21" t="s">
        <v>85</v>
      </c>
      <c r="D7" s="17" t="s">
        <v>87</v>
      </c>
      <c r="E7" s="17" t="s">
        <v>57</v>
      </c>
      <c r="F7" s="17" t="s">
        <v>89</v>
      </c>
      <c r="G7" s="17" t="s">
        <v>58</v>
      </c>
      <c r="H7" s="17" t="s">
        <v>56</v>
      </c>
      <c r="L7" s="28">
        <f t="shared" si="2"/>
        <v>1</v>
      </c>
      <c r="M7" s="28">
        <f>COUNTIF(L$3:L7,L7)</f>
        <v>5</v>
      </c>
      <c r="N7" s="29">
        <f t="shared" si="1"/>
        <v>1.05</v>
      </c>
      <c r="O7" s="17" t="str">
        <f t="shared" si="0"/>
        <v>REMITTable2 &gt;TradeList&gt;nonStandardContractReport&gt;idOfMarketParticipant&gt;gln</v>
      </c>
      <c r="Q7" s="30"/>
      <c r="R7" s="30"/>
    </row>
    <row r="8" spans="1:18" s="25" customFormat="1" ht="13.5" customHeight="1" x14ac:dyDescent="0.25">
      <c r="A8" s="18">
        <v>2</v>
      </c>
      <c r="B8" s="21" t="s">
        <v>4</v>
      </c>
      <c r="C8" s="22" t="s">
        <v>86</v>
      </c>
      <c r="D8" s="26" t="s">
        <v>60</v>
      </c>
      <c r="E8" s="26"/>
      <c r="F8" s="26"/>
      <c r="G8" s="26"/>
      <c r="H8" s="26"/>
      <c r="I8" s="26"/>
      <c r="J8" s="26"/>
      <c r="K8" s="26"/>
      <c r="L8" s="28">
        <f t="shared" si="2"/>
        <v>2</v>
      </c>
      <c r="M8" s="28">
        <f>COUNTIF(L$3:L8,L8)</f>
        <v>1</v>
      </c>
      <c r="N8" s="29">
        <f t="shared" si="1"/>
        <v>2.0099999999999998</v>
      </c>
      <c r="O8" s="31" t="str">
        <f t="shared" si="0"/>
        <v>No needed because included in tha path above</v>
      </c>
      <c r="P8" s="33"/>
      <c r="Q8" s="32"/>
      <c r="R8" s="32"/>
    </row>
    <row r="9" spans="1:18" s="25" customFormat="1" ht="13.5" customHeight="1" x14ac:dyDescent="0.25">
      <c r="A9" s="18">
        <v>3</v>
      </c>
      <c r="B9" s="21" t="s">
        <v>5</v>
      </c>
      <c r="C9" s="21" t="s">
        <v>85</v>
      </c>
      <c r="D9" s="17" t="s">
        <v>87</v>
      </c>
      <c r="E9" s="17" t="s">
        <v>57</v>
      </c>
      <c r="F9" s="17" t="s">
        <v>89</v>
      </c>
      <c r="G9" s="17" t="s">
        <v>61</v>
      </c>
      <c r="H9" s="17" t="s">
        <v>52</v>
      </c>
      <c r="I9" s="17"/>
      <c r="J9" s="17"/>
      <c r="K9" s="17"/>
      <c r="L9" s="28">
        <f>IF(A9&gt;0,A9,#REF!)</f>
        <v>3</v>
      </c>
      <c r="M9" s="28">
        <f>COUNTIF(L$3:L9,L9)</f>
        <v>1</v>
      </c>
      <c r="N9" s="29">
        <f t="shared" si="1"/>
        <v>3.01</v>
      </c>
      <c r="O9" s="17" t="str">
        <f t="shared" si="0"/>
        <v>REMITTable2 &gt;TradeList&gt;nonStandardContractReport&gt;otherMarketParticipant&gt;ace</v>
      </c>
      <c r="Q9" s="30"/>
      <c r="R9" s="30"/>
    </row>
    <row r="10" spans="1:18" s="25" customFormat="1" ht="13.5" customHeight="1" x14ac:dyDescent="0.25">
      <c r="A10" s="18"/>
      <c r="B10" s="21"/>
      <c r="C10" s="21" t="s">
        <v>85</v>
      </c>
      <c r="D10" s="17" t="s">
        <v>87</v>
      </c>
      <c r="E10" s="17" t="s">
        <v>57</v>
      </c>
      <c r="F10" s="17" t="s">
        <v>89</v>
      </c>
      <c r="G10" s="17" t="s">
        <v>61</v>
      </c>
      <c r="H10" s="17" t="s">
        <v>53</v>
      </c>
      <c r="I10" s="17"/>
      <c r="J10" s="17"/>
      <c r="K10" s="17"/>
      <c r="L10" s="28">
        <f t="shared" si="2"/>
        <v>3</v>
      </c>
      <c r="M10" s="28">
        <f>COUNTIF(L$3:L10,L10)</f>
        <v>2</v>
      </c>
      <c r="N10" s="29">
        <f t="shared" si="1"/>
        <v>3.02</v>
      </c>
      <c r="O10" s="17" t="str">
        <f t="shared" si="0"/>
        <v>REMITTable2 &gt;TradeList&gt;nonStandardContractReport&gt;otherMarketParticipant&gt;lei</v>
      </c>
      <c r="Q10" s="30"/>
      <c r="R10" s="30"/>
    </row>
    <row r="11" spans="1:18" s="25" customFormat="1" ht="13.5" customHeight="1" x14ac:dyDescent="0.25">
      <c r="A11" s="18"/>
      <c r="B11" s="21"/>
      <c r="C11" s="21" t="s">
        <v>85</v>
      </c>
      <c r="D11" s="17" t="s">
        <v>87</v>
      </c>
      <c r="E11" s="17" t="s">
        <v>57</v>
      </c>
      <c r="F11" s="17" t="s">
        <v>89</v>
      </c>
      <c r="G11" s="17" t="s">
        <v>61</v>
      </c>
      <c r="H11" s="17" t="s">
        <v>54</v>
      </c>
      <c r="I11" s="17"/>
      <c r="J11" s="17"/>
      <c r="K11" s="17"/>
      <c r="L11" s="28">
        <f t="shared" si="2"/>
        <v>3</v>
      </c>
      <c r="M11" s="28">
        <f>COUNTIF(L$3:L11,L11)</f>
        <v>3</v>
      </c>
      <c r="N11" s="29">
        <f t="shared" si="1"/>
        <v>3.03</v>
      </c>
      <c r="O11" s="17" t="str">
        <f t="shared" si="0"/>
        <v>REMITTable2 &gt;TradeList&gt;nonStandardContractReport&gt;otherMarketParticipant&gt;bic</v>
      </c>
      <c r="Q11" s="30"/>
      <c r="R11" s="30"/>
    </row>
    <row r="12" spans="1:18" s="25" customFormat="1" ht="13.5" customHeight="1" x14ac:dyDescent="0.25">
      <c r="A12" s="18"/>
      <c r="B12" s="21"/>
      <c r="C12" s="21" t="s">
        <v>85</v>
      </c>
      <c r="D12" s="17" t="s">
        <v>87</v>
      </c>
      <c r="E12" s="17" t="s">
        <v>57</v>
      </c>
      <c r="F12" s="17" t="s">
        <v>89</v>
      </c>
      <c r="G12" s="17" t="s">
        <v>61</v>
      </c>
      <c r="H12" s="17" t="s">
        <v>55</v>
      </c>
      <c r="I12" s="17"/>
      <c r="J12" s="17"/>
      <c r="K12" s="17"/>
      <c r="L12" s="28">
        <f t="shared" si="2"/>
        <v>3</v>
      </c>
      <c r="M12" s="28">
        <f>COUNTIF(L$3:L12,L12)</f>
        <v>4</v>
      </c>
      <c r="N12" s="29">
        <f t="shared" si="1"/>
        <v>3.04</v>
      </c>
      <c r="O12" s="17" t="str">
        <f t="shared" si="0"/>
        <v>REMITTable2 &gt;TradeList&gt;nonStandardContractReport&gt;otherMarketParticipant&gt;eic</v>
      </c>
      <c r="Q12" s="30"/>
      <c r="R12" s="30"/>
    </row>
    <row r="13" spans="1:18" s="25" customFormat="1" ht="13.5" customHeight="1" x14ac:dyDescent="0.25">
      <c r="A13" s="18"/>
      <c r="B13" s="21"/>
      <c r="C13" s="21" t="s">
        <v>85</v>
      </c>
      <c r="D13" s="17" t="s">
        <v>87</v>
      </c>
      <c r="E13" s="17" t="s">
        <v>57</v>
      </c>
      <c r="F13" s="17" t="s">
        <v>89</v>
      </c>
      <c r="G13" s="17" t="s">
        <v>61</v>
      </c>
      <c r="H13" s="17" t="s">
        <v>56</v>
      </c>
      <c r="I13" s="17"/>
      <c r="J13" s="17"/>
      <c r="K13" s="17"/>
      <c r="L13" s="28">
        <f t="shared" si="2"/>
        <v>3</v>
      </c>
      <c r="M13" s="28">
        <f>COUNTIF(L$3:L13,L13)</f>
        <v>5</v>
      </c>
      <c r="N13" s="29">
        <f t="shared" si="1"/>
        <v>3.05</v>
      </c>
      <c r="O13" s="17" t="str">
        <f t="shared" si="0"/>
        <v>REMITTable2 &gt;TradeList&gt;nonStandardContractReport&gt;otherMarketParticipant&gt;gln</v>
      </c>
      <c r="Q13" s="30"/>
      <c r="R13" s="30"/>
    </row>
    <row r="14" spans="1:18" s="25" customFormat="1" ht="13.5" customHeight="1" x14ac:dyDescent="0.25">
      <c r="A14" s="18">
        <v>4</v>
      </c>
      <c r="B14" s="21" t="s">
        <v>6</v>
      </c>
      <c r="C14" s="22" t="s">
        <v>86</v>
      </c>
      <c r="D14" s="26" t="s">
        <v>60</v>
      </c>
      <c r="E14" s="26"/>
      <c r="F14" s="26"/>
      <c r="G14" s="26"/>
      <c r="H14" s="26"/>
      <c r="I14" s="26"/>
      <c r="J14" s="26"/>
      <c r="K14" s="26"/>
      <c r="L14" s="28">
        <f t="shared" si="2"/>
        <v>4</v>
      </c>
      <c r="M14" s="28">
        <f>COUNTIF(L$3:L14,L14)</f>
        <v>1</v>
      </c>
      <c r="N14" s="29">
        <f t="shared" si="1"/>
        <v>4.01</v>
      </c>
      <c r="O14" s="31" t="str">
        <f t="shared" si="0"/>
        <v>No needed because included in tha path above</v>
      </c>
      <c r="P14" s="33"/>
      <c r="Q14" s="32"/>
      <c r="R14" s="32"/>
    </row>
    <row r="15" spans="1:18" s="25" customFormat="1" ht="13.5" customHeight="1" x14ac:dyDescent="0.25">
      <c r="A15" s="18">
        <v>5</v>
      </c>
      <c r="B15" s="21" t="s">
        <v>7</v>
      </c>
      <c r="C15" s="21" t="s">
        <v>85</v>
      </c>
      <c r="D15" s="17" t="s">
        <v>87</v>
      </c>
      <c r="E15" s="17" t="s">
        <v>63</v>
      </c>
      <c r="F15" s="17" t="s">
        <v>52</v>
      </c>
      <c r="G15" s="17"/>
      <c r="H15" s="17"/>
      <c r="I15" s="17"/>
      <c r="J15" s="17"/>
      <c r="K15" s="17"/>
      <c r="L15" s="28">
        <f t="shared" si="2"/>
        <v>5</v>
      </c>
      <c r="M15" s="28">
        <f>COUNTIF(L$3:L15,L15)</f>
        <v>1</v>
      </c>
      <c r="N15" s="29">
        <f t="shared" si="1"/>
        <v>5.01</v>
      </c>
      <c r="O15" s="17" t="str">
        <f t="shared" si="0"/>
        <v>REMITTable2 &gt;reportingEntityID&gt;ace</v>
      </c>
      <c r="Q15" s="30"/>
      <c r="R15" s="30"/>
    </row>
    <row r="16" spans="1:18" s="25" customFormat="1" ht="13.5" customHeight="1" x14ac:dyDescent="0.25">
      <c r="A16" s="18"/>
      <c r="B16" s="21"/>
      <c r="C16" s="21" t="s">
        <v>85</v>
      </c>
      <c r="D16" s="17" t="s">
        <v>87</v>
      </c>
      <c r="E16" s="17" t="s">
        <v>63</v>
      </c>
      <c r="F16" s="17" t="s">
        <v>53</v>
      </c>
      <c r="G16" s="17"/>
      <c r="H16" s="17"/>
      <c r="I16" s="17"/>
      <c r="J16" s="17"/>
      <c r="K16" s="17"/>
      <c r="L16" s="28">
        <f t="shared" si="2"/>
        <v>5</v>
      </c>
      <c r="M16" s="28">
        <f>COUNTIF(L$3:L16,L16)</f>
        <v>2</v>
      </c>
      <c r="N16" s="29">
        <f t="shared" si="1"/>
        <v>5.0199999999999996</v>
      </c>
      <c r="O16" s="17" t="str">
        <f t="shared" si="0"/>
        <v>REMITTable2 &gt;reportingEntityID&gt;lei</v>
      </c>
      <c r="Q16" s="30"/>
      <c r="R16" s="30"/>
    </row>
    <row r="17" spans="1:23" s="25" customFormat="1" ht="13.5" customHeight="1" x14ac:dyDescent="0.25">
      <c r="A17" s="18"/>
      <c r="B17" s="21"/>
      <c r="C17" s="21" t="s">
        <v>85</v>
      </c>
      <c r="D17" s="17" t="s">
        <v>87</v>
      </c>
      <c r="E17" s="17" t="s">
        <v>63</v>
      </c>
      <c r="F17" s="17" t="s">
        <v>54</v>
      </c>
      <c r="G17" s="17"/>
      <c r="H17" s="17"/>
      <c r="I17" s="17"/>
      <c r="J17" s="17"/>
      <c r="K17" s="17"/>
      <c r="L17" s="28">
        <f t="shared" si="2"/>
        <v>5</v>
      </c>
      <c r="M17" s="28">
        <f>COUNTIF(L$3:L17,L17)</f>
        <v>3</v>
      </c>
      <c r="N17" s="29">
        <f t="shared" si="1"/>
        <v>5.03</v>
      </c>
      <c r="O17" s="17" t="str">
        <f t="shared" si="0"/>
        <v>REMITTable2 &gt;reportingEntityID&gt;bic</v>
      </c>
      <c r="Q17" s="30"/>
      <c r="R17" s="30"/>
    </row>
    <row r="18" spans="1:23" s="25" customFormat="1" ht="13.5" customHeight="1" x14ac:dyDescent="0.25">
      <c r="A18" s="18"/>
      <c r="B18" s="21"/>
      <c r="C18" s="21" t="s">
        <v>85</v>
      </c>
      <c r="D18" s="17" t="s">
        <v>87</v>
      </c>
      <c r="E18" s="17" t="s">
        <v>63</v>
      </c>
      <c r="F18" s="17" t="s">
        <v>55</v>
      </c>
      <c r="G18" s="17"/>
      <c r="H18" s="17"/>
      <c r="I18" s="17"/>
      <c r="J18" s="17"/>
      <c r="K18" s="17"/>
      <c r="L18" s="28">
        <f t="shared" si="2"/>
        <v>5</v>
      </c>
      <c r="M18" s="28">
        <f>COUNTIF(L$3:L18,L18)</f>
        <v>4</v>
      </c>
      <c r="N18" s="29">
        <f t="shared" si="1"/>
        <v>5.04</v>
      </c>
      <c r="O18" s="17" t="str">
        <f t="shared" si="0"/>
        <v>REMITTable2 &gt;reportingEntityID&gt;eic</v>
      </c>
      <c r="Q18" s="30"/>
      <c r="R18" s="30"/>
    </row>
    <row r="19" spans="1:23" s="25" customFormat="1" ht="13.5" customHeight="1" x14ac:dyDescent="0.25">
      <c r="A19" s="18"/>
      <c r="B19" s="21"/>
      <c r="C19" s="21" t="s">
        <v>85</v>
      </c>
      <c r="D19" s="17" t="s">
        <v>87</v>
      </c>
      <c r="E19" s="17" t="s">
        <v>63</v>
      </c>
      <c r="F19" s="17" t="s">
        <v>56</v>
      </c>
      <c r="G19" s="17"/>
      <c r="H19" s="17"/>
      <c r="I19" s="17"/>
      <c r="J19" s="17"/>
      <c r="K19" s="17"/>
      <c r="L19" s="28">
        <f t="shared" si="2"/>
        <v>5</v>
      </c>
      <c r="M19" s="28">
        <f>COUNTIF(L$3:L19,L19)</f>
        <v>5</v>
      </c>
      <c r="N19" s="29">
        <f t="shared" si="1"/>
        <v>5.05</v>
      </c>
      <c r="O19" s="17" t="str">
        <f t="shared" si="0"/>
        <v>REMITTable2 &gt;reportingEntityID&gt;gln</v>
      </c>
      <c r="Q19" s="30"/>
      <c r="R19" s="30"/>
    </row>
    <row r="20" spans="1:23" s="25" customFormat="1" ht="13.5" customHeight="1" x14ac:dyDescent="0.25">
      <c r="A20" s="18">
        <v>6</v>
      </c>
      <c r="B20" s="21" t="s">
        <v>8</v>
      </c>
      <c r="C20" s="22" t="s">
        <v>86</v>
      </c>
      <c r="D20" s="26" t="s">
        <v>60</v>
      </c>
      <c r="E20" s="26"/>
      <c r="F20" s="26"/>
      <c r="G20" s="26"/>
      <c r="H20" s="26"/>
      <c r="I20" s="26"/>
      <c r="J20" s="26"/>
      <c r="K20" s="26"/>
      <c r="L20" s="28">
        <f t="shared" si="2"/>
        <v>6</v>
      </c>
      <c r="M20" s="28">
        <f>COUNTIF(L$3:L20,L20)</f>
        <v>1</v>
      </c>
      <c r="N20" s="29">
        <f t="shared" si="1"/>
        <v>6.01</v>
      </c>
      <c r="O20" s="31" t="str">
        <f t="shared" si="0"/>
        <v>No needed because included in tha path above</v>
      </c>
      <c r="P20" s="33"/>
      <c r="Q20" s="32"/>
      <c r="R20" s="32"/>
    </row>
    <row r="21" spans="1:23" s="25" customFormat="1" ht="13.5" customHeight="1" x14ac:dyDescent="0.25">
      <c r="A21" s="18">
        <v>7</v>
      </c>
      <c r="B21" s="21" t="s">
        <v>9</v>
      </c>
      <c r="C21" s="21" t="s">
        <v>85</v>
      </c>
      <c r="D21" s="17" t="s">
        <v>87</v>
      </c>
      <c r="E21" s="17" t="s">
        <v>57</v>
      </c>
      <c r="F21" s="17" t="s">
        <v>89</v>
      </c>
      <c r="G21" s="17" t="s">
        <v>64</v>
      </c>
      <c r="H21" s="17" t="s">
        <v>52</v>
      </c>
      <c r="I21" s="17"/>
      <c r="J21" s="17"/>
      <c r="K21" s="17"/>
      <c r="L21" s="28">
        <f t="shared" si="2"/>
        <v>7</v>
      </c>
      <c r="M21" s="28">
        <f>COUNTIF(L$3:L21,L21)</f>
        <v>1</v>
      </c>
      <c r="N21" s="29">
        <f t="shared" si="1"/>
        <v>7.01</v>
      </c>
      <c r="O21" s="17" t="str">
        <f t="shared" si="0"/>
        <v>REMITTable2 &gt;TradeList&gt;nonStandardContractReport&gt;beneficiaryIdentification&gt;ace</v>
      </c>
      <c r="Q21" s="30"/>
      <c r="R21" s="30"/>
    </row>
    <row r="22" spans="1:23" s="25" customFormat="1" ht="13.5" customHeight="1" x14ac:dyDescent="0.25">
      <c r="A22" s="18"/>
      <c r="B22" s="21"/>
      <c r="C22" s="21" t="s">
        <v>85</v>
      </c>
      <c r="D22" s="17" t="s">
        <v>87</v>
      </c>
      <c r="E22" s="17" t="s">
        <v>57</v>
      </c>
      <c r="F22" s="17" t="s">
        <v>89</v>
      </c>
      <c r="G22" s="17" t="s">
        <v>64</v>
      </c>
      <c r="H22" s="17" t="s">
        <v>53</v>
      </c>
      <c r="I22" s="17"/>
      <c r="J22" s="17"/>
      <c r="K22" s="17"/>
      <c r="L22" s="28">
        <f t="shared" si="2"/>
        <v>7</v>
      </c>
      <c r="M22" s="28">
        <f>COUNTIF(L$3:L22,L22)</f>
        <v>2</v>
      </c>
      <c r="N22" s="29">
        <f t="shared" si="1"/>
        <v>7.02</v>
      </c>
      <c r="O22" s="17" t="str">
        <f t="shared" si="0"/>
        <v>REMITTable2 &gt;TradeList&gt;nonStandardContractReport&gt;beneficiaryIdentification&gt;lei</v>
      </c>
      <c r="Q22" s="30"/>
      <c r="R22" s="30"/>
    </row>
    <row r="23" spans="1:23" s="25" customFormat="1" ht="13.5" customHeight="1" x14ac:dyDescent="0.25">
      <c r="A23" s="18"/>
      <c r="B23" s="21"/>
      <c r="C23" s="21" t="s">
        <v>85</v>
      </c>
      <c r="D23" s="17" t="s">
        <v>87</v>
      </c>
      <c r="E23" s="17" t="s">
        <v>57</v>
      </c>
      <c r="F23" s="17" t="s">
        <v>89</v>
      </c>
      <c r="G23" s="17" t="s">
        <v>64</v>
      </c>
      <c r="H23" s="17" t="s">
        <v>54</v>
      </c>
      <c r="I23" s="17"/>
      <c r="J23" s="17"/>
      <c r="K23" s="17"/>
      <c r="L23" s="28">
        <f t="shared" si="2"/>
        <v>7</v>
      </c>
      <c r="M23" s="28">
        <f>COUNTIF(L$3:L23,L23)</f>
        <v>3</v>
      </c>
      <c r="N23" s="29">
        <f t="shared" si="1"/>
        <v>7.03</v>
      </c>
      <c r="O23" s="17" t="str">
        <f t="shared" si="0"/>
        <v>REMITTable2 &gt;TradeList&gt;nonStandardContractReport&gt;beneficiaryIdentification&gt;bic</v>
      </c>
      <c r="Q23" s="30"/>
      <c r="R23" s="30"/>
    </row>
    <row r="24" spans="1:23" s="25" customFormat="1" ht="13.5" customHeight="1" x14ac:dyDescent="0.25">
      <c r="A24" s="18"/>
      <c r="B24" s="21"/>
      <c r="C24" s="21" t="s">
        <v>85</v>
      </c>
      <c r="D24" s="17" t="s">
        <v>87</v>
      </c>
      <c r="E24" s="17" t="s">
        <v>57</v>
      </c>
      <c r="F24" s="17" t="s">
        <v>89</v>
      </c>
      <c r="G24" s="17" t="s">
        <v>64</v>
      </c>
      <c r="H24" s="17" t="s">
        <v>55</v>
      </c>
      <c r="I24" s="17"/>
      <c r="J24" s="17"/>
      <c r="K24" s="17"/>
      <c r="L24" s="28">
        <f t="shared" si="2"/>
        <v>7</v>
      </c>
      <c r="M24" s="28">
        <f>COUNTIF(L$3:L24,L24)</f>
        <v>4</v>
      </c>
      <c r="N24" s="29">
        <f t="shared" si="1"/>
        <v>7.04</v>
      </c>
      <c r="O24" s="17" t="str">
        <f t="shared" si="0"/>
        <v>REMITTable2 &gt;TradeList&gt;nonStandardContractReport&gt;beneficiaryIdentification&gt;eic</v>
      </c>
      <c r="Q24" s="30"/>
      <c r="R24" s="30"/>
    </row>
    <row r="25" spans="1:23" s="25" customFormat="1" ht="13.5" customHeight="1" x14ac:dyDescent="0.25">
      <c r="A25" s="18"/>
      <c r="B25" s="21"/>
      <c r="C25" s="21" t="s">
        <v>85</v>
      </c>
      <c r="D25" s="17" t="s">
        <v>87</v>
      </c>
      <c r="E25" s="17" t="s">
        <v>57</v>
      </c>
      <c r="F25" s="17" t="s">
        <v>89</v>
      </c>
      <c r="G25" s="17" t="s">
        <v>64</v>
      </c>
      <c r="H25" s="17" t="s">
        <v>56</v>
      </c>
      <c r="I25" s="17"/>
      <c r="J25" s="17"/>
      <c r="K25" s="17"/>
      <c r="L25" s="28">
        <f t="shared" si="2"/>
        <v>7</v>
      </c>
      <c r="M25" s="28">
        <f>COUNTIF(L$3:L25,L25)</f>
        <v>5</v>
      </c>
      <c r="N25" s="29">
        <f t="shared" si="1"/>
        <v>7.05</v>
      </c>
      <c r="O25" s="17" t="str">
        <f t="shared" si="0"/>
        <v>REMITTable2 &gt;TradeList&gt;nonStandardContractReport&gt;beneficiaryIdentification&gt;gln</v>
      </c>
      <c r="Q25" s="30"/>
      <c r="R25" s="30"/>
    </row>
    <row r="26" spans="1:23" s="25" customFormat="1" ht="13.5" customHeight="1" x14ac:dyDescent="0.25">
      <c r="A26" s="18">
        <v>8</v>
      </c>
      <c r="B26" s="21" t="s">
        <v>10</v>
      </c>
      <c r="C26" s="22" t="s">
        <v>86</v>
      </c>
      <c r="D26" s="26" t="s">
        <v>60</v>
      </c>
      <c r="E26" s="26"/>
      <c r="F26" s="26"/>
      <c r="G26" s="26"/>
      <c r="H26" s="26"/>
      <c r="I26" s="26"/>
      <c r="J26" s="26"/>
      <c r="K26" s="26"/>
      <c r="L26" s="28">
        <f t="shared" si="2"/>
        <v>8</v>
      </c>
      <c r="M26" s="28">
        <f>COUNTIF(L$3:L26,L26)</f>
        <v>1</v>
      </c>
      <c r="N26" s="29">
        <f t="shared" si="1"/>
        <v>8.01</v>
      </c>
      <c r="O26" s="31" t="str">
        <f t="shared" si="0"/>
        <v>No needed because included in tha path above</v>
      </c>
      <c r="P26" s="33"/>
      <c r="Q26" s="32"/>
      <c r="R26" s="32"/>
    </row>
    <row r="27" spans="1:23" s="25" customFormat="1" ht="13.5" customHeight="1" x14ac:dyDescent="0.25">
      <c r="A27" s="18">
        <v>9</v>
      </c>
      <c r="B27" s="21" t="s">
        <v>11</v>
      </c>
      <c r="C27" s="21" t="s">
        <v>85</v>
      </c>
      <c r="D27" s="17" t="s">
        <v>87</v>
      </c>
      <c r="E27" s="17" t="s">
        <v>57</v>
      </c>
      <c r="F27" s="17" t="s">
        <v>89</v>
      </c>
      <c r="G27" s="17" t="s">
        <v>65</v>
      </c>
      <c r="H27" s="17"/>
      <c r="I27" s="17"/>
      <c r="J27" s="17"/>
      <c r="K27" s="17"/>
      <c r="L27" s="28">
        <f t="shared" si="2"/>
        <v>9</v>
      </c>
      <c r="M27" s="28">
        <f>COUNTIF(L$3:L27,L27)</f>
        <v>1</v>
      </c>
      <c r="N27" s="29">
        <f t="shared" si="1"/>
        <v>9.01</v>
      </c>
      <c r="O27" s="17" t="str">
        <f t="shared" si="0"/>
        <v>REMITTable2 &gt;TradeList&gt;nonStandardContractReport&gt;tradingCapacity</v>
      </c>
      <c r="Q27" s="30"/>
      <c r="R27" s="30"/>
    </row>
    <row r="28" spans="1:23" s="25" customFormat="1" ht="13.5" customHeight="1" x14ac:dyDescent="0.25">
      <c r="A28" s="18">
        <v>10</v>
      </c>
      <c r="B28" s="21" t="s">
        <v>12</v>
      </c>
      <c r="C28" s="21" t="s">
        <v>85</v>
      </c>
      <c r="D28" s="17" t="s">
        <v>87</v>
      </c>
      <c r="E28" s="17" t="s">
        <v>57</v>
      </c>
      <c r="F28" s="17" t="s">
        <v>89</v>
      </c>
      <c r="G28" s="17" t="s">
        <v>66</v>
      </c>
      <c r="H28" s="17"/>
      <c r="I28" s="17"/>
      <c r="J28" s="17"/>
      <c r="K28" s="17"/>
      <c r="L28" s="28">
        <f t="shared" si="2"/>
        <v>10</v>
      </c>
      <c r="M28" s="28">
        <f>COUNTIF(L$3:L28,L28)</f>
        <v>1</v>
      </c>
      <c r="N28" s="29">
        <f t="shared" si="1"/>
        <v>10.01</v>
      </c>
      <c r="O28" s="17" t="str">
        <f t="shared" si="0"/>
        <v>REMITTable2 &gt;TradeList&gt;nonStandardContractReport&gt;buySellIndicator</v>
      </c>
      <c r="Q28" s="30"/>
      <c r="R28" s="30"/>
    </row>
    <row r="29" spans="1:23" ht="13.5" customHeight="1" x14ac:dyDescent="0.25">
      <c r="A29" s="9"/>
      <c r="B29" s="10" t="s">
        <v>13</v>
      </c>
      <c r="C29" s="10"/>
      <c r="D29" s="10"/>
      <c r="E29" s="10"/>
      <c r="F29" s="10"/>
      <c r="G29" s="10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</row>
    <row r="30" spans="1:23" ht="13.5" customHeight="1" x14ac:dyDescent="0.25">
      <c r="A30" s="6">
        <v>11</v>
      </c>
      <c r="B30" s="7" t="s">
        <v>23</v>
      </c>
      <c r="C30" s="21" t="s">
        <v>85</v>
      </c>
      <c r="D30" s="17" t="s">
        <v>87</v>
      </c>
      <c r="E30" s="17" t="s">
        <v>57</v>
      </c>
      <c r="F30" s="17" t="s">
        <v>89</v>
      </c>
      <c r="G30" s="7" t="s">
        <v>67</v>
      </c>
      <c r="H30" s="8"/>
      <c r="I30" s="8"/>
      <c r="J30" s="8"/>
      <c r="K30" s="8"/>
      <c r="L30" s="28">
        <f t="shared" si="2"/>
        <v>11</v>
      </c>
      <c r="M30" s="28">
        <f>COUNTIF(L$3:L30,L30)</f>
        <v>1</v>
      </c>
      <c r="N30" s="29">
        <f>(L30*100+M30)/100</f>
        <v>11.01</v>
      </c>
      <c r="O30" s="17" t="str">
        <f t="shared" ref="O30" si="3">CONCATENATE(D30,E30,F30,G30,H30,I30,J30,K30)</f>
        <v>REMITTable2 &gt;TradeList&gt;nonStandardContractReport&gt;contractId</v>
      </c>
      <c r="P30" s="25"/>
      <c r="Q30" s="30"/>
      <c r="R30" s="30"/>
      <c r="S30" s="8"/>
      <c r="T30" s="8"/>
      <c r="U30" s="8"/>
      <c r="V30" s="8"/>
      <c r="W30" s="8"/>
    </row>
    <row r="31" spans="1:23" ht="13.5" customHeight="1" x14ac:dyDescent="0.25">
      <c r="A31" s="6">
        <v>12</v>
      </c>
      <c r="B31" s="7" t="s">
        <v>24</v>
      </c>
      <c r="C31" s="21" t="s">
        <v>85</v>
      </c>
      <c r="D31" s="17" t="s">
        <v>87</v>
      </c>
      <c r="E31" s="17" t="s">
        <v>57</v>
      </c>
      <c r="F31" s="17" t="s">
        <v>89</v>
      </c>
      <c r="G31" s="7" t="s">
        <v>90</v>
      </c>
      <c r="H31" s="8"/>
      <c r="I31" s="8"/>
      <c r="J31" s="8"/>
      <c r="K31" s="8"/>
      <c r="L31" s="28">
        <f t="shared" si="2"/>
        <v>12</v>
      </c>
      <c r="M31" s="28">
        <f>COUNTIF(L$3:L31,L31)</f>
        <v>1</v>
      </c>
      <c r="N31" s="29">
        <f t="shared" ref="N31:N45" si="4">(L31*100+M31)/100</f>
        <v>12.01</v>
      </c>
      <c r="O31" s="17" t="str">
        <f t="shared" ref="O31:O45" si="5">CONCATENATE(D31,E31,F31,G31,H31,I31,J31,K31)</f>
        <v>REMITTable2 &gt;TradeList&gt;nonStandardContractReport&gt;contractDate</v>
      </c>
      <c r="P31" s="25"/>
      <c r="Q31" s="30"/>
      <c r="R31" s="30"/>
      <c r="S31" s="8"/>
      <c r="T31" s="8"/>
      <c r="U31" s="8"/>
      <c r="V31" s="8"/>
      <c r="W31" s="8"/>
    </row>
    <row r="32" spans="1:23" ht="13.5" customHeight="1" x14ac:dyDescent="0.25">
      <c r="A32" s="6">
        <v>13</v>
      </c>
      <c r="B32" s="7" t="s">
        <v>14</v>
      </c>
      <c r="C32" s="21" t="s">
        <v>85</v>
      </c>
      <c r="D32" s="17" t="s">
        <v>87</v>
      </c>
      <c r="E32" s="17" t="s">
        <v>57</v>
      </c>
      <c r="F32" s="17" t="s">
        <v>89</v>
      </c>
      <c r="G32" s="7" t="s">
        <v>68</v>
      </c>
      <c r="H32" s="8"/>
      <c r="I32" s="8"/>
      <c r="J32" s="8"/>
      <c r="K32" s="8"/>
      <c r="L32" s="28">
        <f t="shared" si="2"/>
        <v>13</v>
      </c>
      <c r="M32" s="28">
        <f>COUNTIF(L$3:L32,L32)</f>
        <v>1</v>
      </c>
      <c r="N32" s="29">
        <f t="shared" si="4"/>
        <v>13.01</v>
      </c>
      <c r="O32" s="17" t="str">
        <f t="shared" si="5"/>
        <v>REMITTable2 &gt;TradeList&gt;nonStandardContractReport&gt;contractType</v>
      </c>
      <c r="P32" s="25"/>
      <c r="Q32" s="30"/>
      <c r="R32" s="30"/>
      <c r="S32" s="8"/>
      <c r="T32" s="8"/>
      <c r="U32" s="8"/>
      <c r="V32" s="8"/>
      <c r="W32" s="8"/>
    </row>
    <row r="33" spans="1:23" ht="13.5" customHeight="1" x14ac:dyDescent="0.25">
      <c r="A33" s="6">
        <v>14</v>
      </c>
      <c r="B33" s="7" t="s">
        <v>25</v>
      </c>
      <c r="C33" s="21" t="s">
        <v>85</v>
      </c>
      <c r="D33" s="17" t="s">
        <v>87</v>
      </c>
      <c r="E33" s="17" t="s">
        <v>57</v>
      </c>
      <c r="F33" s="17" t="s">
        <v>89</v>
      </c>
      <c r="G33" s="7" t="s">
        <v>69</v>
      </c>
      <c r="H33" s="8"/>
      <c r="I33" s="8"/>
      <c r="J33" s="8"/>
      <c r="K33" s="8"/>
      <c r="L33" s="28">
        <f t="shared" si="2"/>
        <v>14</v>
      </c>
      <c r="M33" s="28">
        <f>COUNTIF(L$3:L33,L33)</f>
        <v>1</v>
      </c>
      <c r="N33" s="29">
        <f t="shared" si="4"/>
        <v>14.01</v>
      </c>
      <c r="O33" s="17" t="str">
        <f t="shared" si="5"/>
        <v>REMITTable2 &gt;TradeList&gt;nonStandardContractReport&gt;energyCommodity</v>
      </c>
      <c r="P33" s="25"/>
      <c r="Q33" s="30"/>
      <c r="R33" s="30"/>
      <c r="S33" s="8"/>
      <c r="T33" s="8"/>
      <c r="U33" s="8"/>
      <c r="V33" s="8"/>
      <c r="W33" s="8"/>
    </row>
    <row r="34" spans="1:23" ht="13.5" customHeight="1" x14ac:dyDescent="0.25">
      <c r="A34" s="6">
        <v>15</v>
      </c>
      <c r="B34" s="7" t="s">
        <v>26</v>
      </c>
      <c r="C34" s="21" t="s">
        <v>85</v>
      </c>
      <c r="D34" s="17" t="s">
        <v>87</v>
      </c>
      <c r="E34" s="17" t="s">
        <v>57</v>
      </c>
      <c r="F34" s="17" t="s">
        <v>89</v>
      </c>
      <c r="G34" s="7" t="s">
        <v>91</v>
      </c>
      <c r="H34" s="8" t="s">
        <v>92</v>
      </c>
      <c r="I34" s="8" t="s">
        <v>76</v>
      </c>
      <c r="J34" s="8"/>
      <c r="K34" s="8"/>
      <c r="L34" s="28">
        <f t="shared" si="2"/>
        <v>15</v>
      </c>
      <c r="M34" s="28">
        <f>COUNTIF(L$3:L34,L34)</f>
        <v>1</v>
      </c>
      <c r="N34" s="29">
        <f t="shared" si="4"/>
        <v>15.01</v>
      </c>
      <c r="O34" s="17" t="str">
        <f t="shared" si="5"/>
        <v>REMITTable2 &gt;TradeList&gt;nonStandardContractReport&gt;priceOrPriceFormula&gt;price&gt;value</v>
      </c>
      <c r="P34" s="25"/>
      <c r="Q34" s="30"/>
      <c r="R34" s="30"/>
      <c r="S34" s="8"/>
      <c r="T34" s="8"/>
      <c r="U34" s="8"/>
      <c r="V34" s="8"/>
      <c r="W34" s="8"/>
    </row>
    <row r="35" spans="1:23" s="13" customFormat="1" ht="13.5" customHeight="1" x14ac:dyDescent="0.25">
      <c r="A35" s="6"/>
      <c r="B35" s="7"/>
      <c r="C35" s="21" t="s">
        <v>85</v>
      </c>
      <c r="D35" s="17" t="s">
        <v>87</v>
      </c>
      <c r="E35" s="17" t="s">
        <v>57</v>
      </c>
      <c r="F35" s="17" t="s">
        <v>89</v>
      </c>
      <c r="G35" s="7" t="s">
        <v>91</v>
      </c>
      <c r="H35" s="8" t="s">
        <v>92</v>
      </c>
      <c r="I35" s="8" t="s">
        <v>75</v>
      </c>
      <c r="J35" s="8"/>
      <c r="K35" s="8"/>
      <c r="L35" s="28">
        <f t="shared" si="2"/>
        <v>15</v>
      </c>
      <c r="M35" s="28">
        <f>COUNTIF(L$3:L35,L35)</f>
        <v>2</v>
      </c>
      <c r="N35" s="29">
        <f t="shared" si="4"/>
        <v>15.02</v>
      </c>
      <c r="O35" s="17" t="str">
        <f t="shared" ref="O35:O36" si="6">CONCATENATE(D35,E35,F35,G35,H35,I35,J35,K35)</f>
        <v>REMITTable2 &gt;TradeList&gt;nonStandardContractReport&gt;priceOrPriceFormula&gt;price&gt;currency</v>
      </c>
      <c r="P35" s="25"/>
      <c r="Q35" s="30"/>
      <c r="R35" s="30"/>
      <c r="S35" s="8"/>
      <c r="T35" s="8"/>
      <c r="U35" s="8"/>
      <c r="V35" s="8"/>
      <c r="W35" s="8"/>
    </row>
    <row r="36" spans="1:23" s="13" customFormat="1" ht="13.5" customHeight="1" x14ac:dyDescent="0.25">
      <c r="A36" s="6"/>
      <c r="B36" s="7"/>
      <c r="C36" s="21" t="s">
        <v>85</v>
      </c>
      <c r="D36" s="17" t="s">
        <v>87</v>
      </c>
      <c r="E36" s="17" t="s">
        <v>57</v>
      </c>
      <c r="F36" s="17" t="s">
        <v>89</v>
      </c>
      <c r="G36" s="7" t="s">
        <v>91</v>
      </c>
      <c r="H36" s="8" t="s">
        <v>93</v>
      </c>
      <c r="I36" s="8"/>
      <c r="J36" s="8"/>
      <c r="K36" s="8"/>
      <c r="L36" s="28">
        <f t="shared" si="2"/>
        <v>15</v>
      </c>
      <c r="M36" s="28">
        <f>COUNTIF(L$3:L36,L36)</f>
        <v>3</v>
      </c>
      <c r="N36" s="29">
        <f t="shared" si="4"/>
        <v>15.03</v>
      </c>
      <c r="O36" s="17" t="str">
        <f t="shared" si="6"/>
        <v>REMITTable2 &gt;TradeList&gt;nonStandardContractReport&gt;priceOrPriceFormula&gt;priceFormula</v>
      </c>
      <c r="P36" s="25"/>
      <c r="Q36" s="30"/>
      <c r="R36" s="30"/>
      <c r="S36" s="8"/>
      <c r="T36" s="8"/>
      <c r="U36" s="8"/>
      <c r="V36" s="8"/>
      <c r="W36" s="8"/>
    </row>
    <row r="37" spans="1:23" ht="13.5" customHeight="1" x14ac:dyDescent="0.25">
      <c r="A37" s="6">
        <v>16</v>
      </c>
      <c r="B37" s="7" t="s">
        <v>27</v>
      </c>
      <c r="C37" s="21" t="s">
        <v>85</v>
      </c>
      <c r="D37" s="17" t="s">
        <v>87</v>
      </c>
      <c r="E37" s="17" t="s">
        <v>57</v>
      </c>
      <c r="F37" s="17" t="s">
        <v>89</v>
      </c>
      <c r="G37" s="7" t="s">
        <v>94</v>
      </c>
      <c r="H37" s="8" t="s">
        <v>76</v>
      </c>
      <c r="I37" s="8"/>
      <c r="J37" s="8"/>
      <c r="K37" s="8"/>
      <c r="L37" s="28">
        <f t="shared" si="2"/>
        <v>16</v>
      </c>
      <c r="M37" s="28">
        <f>COUNTIF(L$3:L37,L37)</f>
        <v>1</v>
      </c>
      <c r="N37" s="29">
        <f t="shared" si="4"/>
        <v>16.010000000000002</v>
      </c>
      <c r="O37" s="17" t="str">
        <f t="shared" si="5"/>
        <v>REMITTable2 &gt;TradeList&gt;nonStandardContractReport&gt;estimatedNotionalAmount&gt;value</v>
      </c>
      <c r="P37" s="25"/>
      <c r="Q37" s="30"/>
      <c r="R37" s="30"/>
      <c r="S37" s="8"/>
      <c r="T37" s="8"/>
      <c r="U37" s="8"/>
      <c r="V37" s="8"/>
      <c r="W37" s="8"/>
    </row>
    <row r="38" spans="1:23" ht="13.5" customHeight="1" x14ac:dyDescent="0.25">
      <c r="A38" s="6">
        <v>17</v>
      </c>
      <c r="B38" s="7" t="s">
        <v>28</v>
      </c>
      <c r="C38" s="21" t="s">
        <v>85</v>
      </c>
      <c r="D38" s="17" t="s">
        <v>87</v>
      </c>
      <c r="E38" s="17" t="s">
        <v>57</v>
      </c>
      <c r="F38" s="17" t="s">
        <v>89</v>
      </c>
      <c r="G38" s="7" t="s">
        <v>94</v>
      </c>
      <c r="H38" s="8" t="s">
        <v>75</v>
      </c>
      <c r="I38" s="8"/>
      <c r="J38" s="8"/>
      <c r="K38" s="8"/>
      <c r="L38" s="28">
        <f>IF(A38&gt;0,A38,#REF!)</f>
        <v>17</v>
      </c>
      <c r="M38" s="28">
        <f>COUNTIF(L$3:L38,L38)</f>
        <v>1</v>
      </c>
      <c r="N38" s="29">
        <f t="shared" si="4"/>
        <v>17.010000000000002</v>
      </c>
      <c r="O38" s="17" t="str">
        <f t="shared" si="5"/>
        <v>REMITTable2 &gt;TradeList&gt;nonStandardContractReport&gt;estimatedNotionalAmount&gt;currency</v>
      </c>
      <c r="P38" s="25"/>
      <c r="Q38" s="30"/>
      <c r="R38" s="30"/>
      <c r="S38" s="8"/>
      <c r="T38" s="8"/>
      <c r="U38" s="8"/>
      <c r="V38" s="8"/>
      <c r="W38" s="8"/>
    </row>
    <row r="39" spans="1:23" ht="13.5" customHeight="1" x14ac:dyDescent="0.25">
      <c r="A39" s="6">
        <v>18</v>
      </c>
      <c r="B39" s="7" t="s">
        <v>29</v>
      </c>
      <c r="C39" s="21" t="s">
        <v>85</v>
      </c>
      <c r="D39" s="17" t="s">
        <v>87</v>
      </c>
      <c r="E39" s="17" t="s">
        <v>57</v>
      </c>
      <c r="F39" s="17" t="s">
        <v>89</v>
      </c>
      <c r="G39" s="7" t="s">
        <v>81</v>
      </c>
      <c r="H39" s="8" t="s">
        <v>76</v>
      </c>
      <c r="I39" s="8"/>
      <c r="J39" s="8"/>
      <c r="K39" s="8"/>
      <c r="L39" s="28">
        <f>IF(A39&gt;0,A39,#REF!)</f>
        <v>18</v>
      </c>
      <c r="M39" s="28">
        <f>COUNTIF(L$3:L39,L39)</f>
        <v>1</v>
      </c>
      <c r="N39" s="29">
        <f t="shared" si="4"/>
        <v>18.010000000000002</v>
      </c>
      <c r="O39" s="17" t="str">
        <f t="shared" si="5"/>
        <v>REMITTable2 &gt;TradeList&gt;nonStandardContractReport&gt;totalNotionalContractQuantity&gt;value</v>
      </c>
      <c r="P39" s="25"/>
      <c r="Q39" s="30"/>
      <c r="R39" s="30"/>
      <c r="S39" s="8"/>
      <c r="T39" s="8"/>
      <c r="U39" s="8"/>
      <c r="V39" s="8"/>
      <c r="W39" s="8"/>
    </row>
    <row r="40" spans="1:23" ht="13.5" customHeight="1" x14ac:dyDescent="0.25">
      <c r="A40" s="6">
        <v>19</v>
      </c>
      <c r="B40" s="7" t="s">
        <v>30</v>
      </c>
      <c r="C40" s="21" t="s">
        <v>85</v>
      </c>
      <c r="D40" s="17" t="s">
        <v>87</v>
      </c>
      <c r="E40" s="17" t="s">
        <v>57</v>
      </c>
      <c r="F40" s="17" t="s">
        <v>89</v>
      </c>
      <c r="G40" s="7" t="s">
        <v>98</v>
      </c>
      <c r="H40" s="8" t="s">
        <v>99</v>
      </c>
      <c r="I40" s="8" t="s">
        <v>76</v>
      </c>
      <c r="J40" s="8"/>
      <c r="K40" s="8"/>
      <c r="L40" s="28">
        <f>IF(A40&gt;0,A40,L39)</f>
        <v>19</v>
      </c>
      <c r="M40" s="28">
        <f>COUNTIF(L$3:L40,L40)</f>
        <v>1</v>
      </c>
      <c r="N40" s="29">
        <f t="shared" si="4"/>
        <v>19.010000000000002</v>
      </c>
      <c r="O40" s="17" t="str">
        <f t="shared" si="5"/>
        <v>REMITTable2 &gt;TradeList&gt;nonStandardContractReport&gt;volumeOptionalityIntervals&gt;capacity&gt;value</v>
      </c>
      <c r="P40" s="25"/>
      <c r="Q40" s="30"/>
      <c r="R40" s="30"/>
      <c r="S40" s="8"/>
      <c r="T40" s="8"/>
      <c r="U40" s="8"/>
      <c r="V40" s="8"/>
      <c r="W40" s="8"/>
    </row>
    <row r="41" spans="1:23" s="13" customFormat="1" ht="13.5" customHeight="1" x14ac:dyDescent="0.25">
      <c r="A41" s="6"/>
      <c r="B41" s="7"/>
      <c r="C41" s="21" t="s">
        <v>85</v>
      </c>
      <c r="D41" s="17" t="s">
        <v>87</v>
      </c>
      <c r="E41" s="17" t="s">
        <v>57</v>
      </c>
      <c r="F41" s="17" t="s">
        <v>89</v>
      </c>
      <c r="G41" s="7" t="s">
        <v>98</v>
      </c>
      <c r="H41" s="8" t="s">
        <v>99</v>
      </c>
      <c r="I41" s="8" t="s">
        <v>82</v>
      </c>
      <c r="J41" s="8"/>
      <c r="K41" s="8"/>
      <c r="L41" s="28">
        <f>IF(A41&gt;0,A41,L40)</f>
        <v>19</v>
      </c>
      <c r="M41" s="28">
        <f>COUNTIF(L$3:L41,L41)</f>
        <v>2</v>
      </c>
      <c r="N41" s="29">
        <f t="shared" ref="N41" si="7">(L41*100+M41)/100</f>
        <v>19.02</v>
      </c>
      <c r="O41" s="17" t="str">
        <f t="shared" ref="O41" si="8">CONCATENATE(D41,E41,F41,G41,H41,I41,J41,K41)</f>
        <v>REMITTable2 &gt;TradeList&gt;nonStandardContractReport&gt;volumeOptionalityIntervals&gt;capacity&gt;unit</v>
      </c>
      <c r="P41" s="25"/>
      <c r="Q41" s="30"/>
      <c r="R41" s="30"/>
      <c r="S41" s="8"/>
      <c r="T41" s="8"/>
      <c r="U41" s="8"/>
      <c r="V41" s="8"/>
      <c r="W41" s="8"/>
    </row>
    <row r="42" spans="1:23" ht="13.5" customHeight="1" x14ac:dyDescent="0.25">
      <c r="A42" s="6">
        <v>20</v>
      </c>
      <c r="B42" s="7" t="s">
        <v>31</v>
      </c>
      <c r="C42" s="21" t="s">
        <v>85</v>
      </c>
      <c r="D42" s="17" t="s">
        <v>87</v>
      </c>
      <c r="E42" s="17" t="s">
        <v>57</v>
      </c>
      <c r="F42" s="17" t="s">
        <v>89</v>
      </c>
      <c r="G42" s="7" t="s">
        <v>81</v>
      </c>
      <c r="H42" s="8" t="s">
        <v>82</v>
      </c>
      <c r="I42" s="8"/>
      <c r="J42" s="8"/>
      <c r="K42" s="8"/>
      <c r="L42" s="28">
        <f>IF(A42&gt;0,A42,L40)</f>
        <v>20</v>
      </c>
      <c r="M42" s="28">
        <f>COUNTIF(L$3:L42,L42)</f>
        <v>1</v>
      </c>
      <c r="N42" s="29">
        <f t="shared" si="4"/>
        <v>20.010000000000002</v>
      </c>
      <c r="O42" s="17" t="str">
        <f t="shared" si="5"/>
        <v>REMITTable2 &gt;TradeList&gt;nonStandardContractReport&gt;totalNotionalContractQuantity&gt;unit</v>
      </c>
      <c r="P42" s="25"/>
      <c r="Q42" s="30"/>
      <c r="R42" s="30"/>
      <c r="S42" s="8"/>
      <c r="T42" s="8"/>
      <c r="U42" s="8"/>
      <c r="V42" s="8"/>
      <c r="W42" s="8"/>
    </row>
    <row r="43" spans="1:23" ht="13.5" customHeight="1" x14ac:dyDescent="0.25">
      <c r="A43" s="6">
        <v>21</v>
      </c>
      <c r="B43" s="7" t="s">
        <v>32</v>
      </c>
      <c r="C43" s="21" t="s">
        <v>85</v>
      </c>
      <c r="D43" s="17" t="s">
        <v>87</v>
      </c>
      <c r="E43" s="17" t="s">
        <v>57</v>
      </c>
      <c r="F43" s="17" t="s">
        <v>89</v>
      </c>
      <c r="G43" s="7" t="s">
        <v>95</v>
      </c>
      <c r="H43" s="8"/>
      <c r="I43" s="8"/>
      <c r="J43" s="8"/>
      <c r="K43" s="8"/>
      <c r="L43" s="28">
        <f t="shared" si="2"/>
        <v>21</v>
      </c>
      <c r="M43" s="28">
        <f>COUNTIF(L$3:L43,L43)</f>
        <v>1</v>
      </c>
      <c r="N43" s="29">
        <f t="shared" si="4"/>
        <v>21.01</v>
      </c>
      <c r="O43" s="17" t="str">
        <f t="shared" si="5"/>
        <v>REMITTable2 &gt;TradeList&gt;nonStandardContractReport&gt;volumeOptionality</v>
      </c>
      <c r="P43" s="25"/>
      <c r="Q43" s="30"/>
      <c r="R43" s="30"/>
      <c r="S43" s="8"/>
      <c r="T43" s="8"/>
      <c r="U43" s="8"/>
      <c r="V43" s="8"/>
      <c r="W43" s="8"/>
    </row>
    <row r="44" spans="1:23" ht="13.5" customHeight="1" x14ac:dyDescent="0.25">
      <c r="A44" s="6">
        <v>22</v>
      </c>
      <c r="B44" s="7" t="s">
        <v>33</v>
      </c>
      <c r="C44" s="21" t="s">
        <v>85</v>
      </c>
      <c r="D44" s="17" t="s">
        <v>87</v>
      </c>
      <c r="E44" s="17" t="s">
        <v>57</v>
      </c>
      <c r="F44" s="17" t="s">
        <v>89</v>
      </c>
      <c r="G44" s="7" t="s">
        <v>96</v>
      </c>
      <c r="H44" s="8"/>
      <c r="I44" s="8"/>
      <c r="J44" s="8"/>
      <c r="K44" s="8"/>
      <c r="L44" s="28">
        <f t="shared" si="2"/>
        <v>22</v>
      </c>
      <c r="M44" s="28">
        <f>COUNTIF(L$3:L44,L44)</f>
        <v>1</v>
      </c>
      <c r="N44" s="29">
        <f t="shared" si="4"/>
        <v>22.01</v>
      </c>
      <c r="O44" s="17" t="str">
        <f t="shared" si="5"/>
        <v>REMITTable2 &gt;TradeList&gt;nonStandardContractReport&gt;volumeOptionalityFrequency</v>
      </c>
      <c r="P44" s="25"/>
      <c r="Q44" s="30"/>
      <c r="R44" s="30"/>
      <c r="S44" s="8"/>
      <c r="T44" s="8"/>
      <c r="U44" s="8"/>
      <c r="V44" s="8"/>
      <c r="W44" s="8"/>
    </row>
    <row r="45" spans="1:23" ht="13.5" customHeight="1" x14ac:dyDescent="0.25">
      <c r="A45" s="6">
        <v>23</v>
      </c>
      <c r="B45" s="7" t="s">
        <v>34</v>
      </c>
      <c r="C45" s="21" t="s">
        <v>85</v>
      </c>
      <c r="D45" s="17" t="s">
        <v>87</v>
      </c>
      <c r="E45" s="17" t="s">
        <v>57</v>
      </c>
      <c r="F45" s="17" t="s">
        <v>89</v>
      </c>
      <c r="G45" s="7" t="s">
        <v>98</v>
      </c>
      <c r="H45" s="8" t="s">
        <v>100</v>
      </c>
      <c r="I45" s="8"/>
      <c r="J45" s="8"/>
      <c r="K45" s="8"/>
      <c r="L45" s="28">
        <f t="shared" si="2"/>
        <v>23</v>
      </c>
      <c r="M45" s="28">
        <f>COUNTIF(L$3:L45,L45)</f>
        <v>1</v>
      </c>
      <c r="N45" s="29">
        <f t="shared" si="4"/>
        <v>23.01</v>
      </c>
      <c r="O45" s="17" t="str">
        <f t="shared" si="5"/>
        <v>REMITTable2 &gt;TradeList&gt;nonStandardContractReport&gt;volumeOptionalityIntervals&gt;startDate</v>
      </c>
      <c r="P45" s="25"/>
      <c r="Q45" s="30"/>
      <c r="R45" s="30"/>
      <c r="S45" s="8"/>
      <c r="T45" s="8"/>
      <c r="U45" s="8"/>
      <c r="V45" s="8"/>
      <c r="W45" s="8"/>
    </row>
    <row r="46" spans="1:23" s="13" customFormat="1" ht="13.5" customHeight="1" x14ac:dyDescent="0.25">
      <c r="A46" s="6"/>
      <c r="B46" s="7"/>
      <c r="C46" s="21" t="s">
        <v>85</v>
      </c>
      <c r="D46" s="17" t="s">
        <v>87</v>
      </c>
      <c r="E46" s="17" t="s">
        <v>57</v>
      </c>
      <c r="F46" s="17" t="s">
        <v>89</v>
      </c>
      <c r="G46" s="7" t="s">
        <v>98</v>
      </c>
      <c r="H46" s="8" t="s">
        <v>101</v>
      </c>
      <c r="I46" s="8"/>
      <c r="J46" s="8"/>
      <c r="K46" s="8"/>
      <c r="L46" s="28">
        <f t="shared" ref="L46" si="9">IF(A46&gt;0,A46,L45)</f>
        <v>23</v>
      </c>
      <c r="M46" s="28">
        <f>COUNTIF(L$3:L46,L46)</f>
        <v>2</v>
      </c>
      <c r="N46" s="29">
        <f t="shared" ref="N46" si="10">(L46*100+M46)/100</f>
        <v>23.02</v>
      </c>
      <c r="O46" s="17" t="str">
        <f t="shared" ref="O46" si="11">CONCATENATE(D46,E46,F46,G46,H46,I46,J46,K46)</f>
        <v>REMITTable2 &gt;TradeList&gt;nonStandardContractReport&gt;volumeOptionalityIntervals&gt;endDate</v>
      </c>
      <c r="P46" s="25"/>
      <c r="Q46" s="30"/>
      <c r="R46" s="30"/>
      <c r="S46" s="8"/>
      <c r="T46" s="8"/>
      <c r="U46" s="8"/>
      <c r="V46" s="8"/>
      <c r="W46" s="8"/>
    </row>
    <row r="47" spans="1:23" ht="13.5" customHeight="1" x14ac:dyDescent="0.25">
      <c r="A47" s="9"/>
      <c r="B47" s="10" t="s">
        <v>35</v>
      </c>
      <c r="C47" s="10"/>
      <c r="D47" s="10"/>
      <c r="E47" s="10"/>
      <c r="F47" s="10"/>
      <c r="G47" s="10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</row>
    <row r="48" spans="1:23" ht="13.5" customHeight="1" x14ac:dyDescent="0.25">
      <c r="A48" s="6">
        <v>24</v>
      </c>
      <c r="B48" s="7" t="s">
        <v>88</v>
      </c>
      <c r="C48" s="21" t="s">
        <v>85</v>
      </c>
      <c r="D48" s="17" t="s">
        <v>87</v>
      </c>
      <c r="E48" s="17" t="s">
        <v>57</v>
      </c>
      <c r="F48" s="17" t="s">
        <v>89</v>
      </c>
      <c r="G48" s="7" t="s">
        <v>97</v>
      </c>
      <c r="H48" s="8"/>
      <c r="I48" s="8"/>
      <c r="J48" s="8"/>
      <c r="K48" s="8"/>
      <c r="L48" s="28">
        <f t="shared" ref="L48" si="12">IF(A48&gt;0,A48,"")</f>
        <v>24</v>
      </c>
      <c r="M48" s="28">
        <f>COUNTIF(L$3:L48,L48)</f>
        <v>1</v>
      </c>
      <c r="N48" s="29">
        <f t="shared" ref="N48" si="13">(L48*100+M48)/100</f>
        <v>24.01</v>
      </c>
      <c r="O48" s="17" t="str">
        <f t="shared" ref="O48" si="14">CONCATENATE(D48,E48,F48,G48,H48,I48,J48,K48)</f>
        <v>REMITTable2 &gt;TradeList&gt;nonStandardContractReport&gt;typeOfIndexPrice</v>
      </c>
      <c r="P48" s="25"/>
      <c r="Q48" s="30"/>
      <c r="R48" s="30"/>
      <c r="S48" s="8"/>
      <c r="T48" s="8"/>
      <c r="U48" s="8"/>
      <c r="V48" s="8"/>
      <c r="W48" s="8"/>
    </row>
    <row r="49" spans="1:23" ht="13.5" customHeight="1" x14ac:dyDescent="0.25">
      <c r="A49" s="6">
        <v>25</v>
      </c>
      <c r="B49" s="7" t="s">
        <v>36</v>
      </c>
      <c r="C49" s="21" t="s">
        <v>85</v>
      </c>
      <c r="D49" s="17" t="s">
        <v>87</v>
      </c>
      <c r="E49" s="17" t="s">
        <v>57</v>
      </c>
      <c r="F49" s="17" t="s">
        <v>89</v>
      </c>
      <c r="G49" s="7" t="s">
        <v>102</v>
      </c>
      <c r="H49" s="8" t="s">
        <v>103</v>
      </c>
      <c r="I49" s="8"/>
      <c r="J49" s="8"/>
      <c r="K49" s="8"/>
      <c r="L49" s="28">
        <f t="shared" ref="L49:L55" si="15">IF(A49&gt;0,A49,"")</f>
        <v>25</v>
      </c>
      <c r="M49" s="28">
        <f>COUNTIF(L$3:L49,L49)</f>
        <v>1</v>
      </c>
      <c r="N49" s="29">
        <f t="shared" ref="N49:N55" si="16">(L49*100+M49)/100</f>
        <v>25.01</v>
      </c>
      <c r="O49" s="17" t="str">
        <f t="shared" ref="O49:O55" si="17">CONCATENATE(D49,E49,F49,G49,H49,I49,J49,K49)</f>
        <v>REMITTable2 &gt;TradeList&gt;nonStandardContractReport&gt;fixingIndexDetails&gt;fixingIndex</v>
      </c>
      <c r="P49" s="25"/>
      <c r="Q49" s="30"/>
      <c r="R49" s="30"/>
      <c r="S49" s="8"/>
      <c r="T49" s="8"/>
      <c r="U49" s="8"/>
      <c r="V49" s="8"/>
      <c r="W49" s="8"/>
    </row>
    <row r="50" spans="1:23" ht="13.5" customHeight="1" x14ac:dyDescent="0.25">
      <c r="A50" s="6">
        <v>26</v>
      </c>
      <c r="B50" s="7" t="s">
        <v>37</v>
      </c>
      <c r="C50" s="21" t="s">
        <v>85</v>
      </c>
      <c r="D50" s="17" t="s">
        <v>87</v>
      </c>
      <c r="E50" s="17" t="s">
        <v>57</v>
      </c>
      <c r="F50" s="17" t="s">
        <v>89</v>
      </c>
      <c r="G50" s="7" t="s">
        <v>102</v>
      </c>
      <c r="H50" s="8" t="s">
        <v>104</v>
      </c>
      <c r="I50" s="8"/>
      <c r="J50" s="8"/>
      <c r="K50" s="8"/>
      <c r="L50" s="28">
        <f t="shared" si="15"/>
        <v>26</v>
      </c>
      <c r="M50" s="28">
        <f>COUNTIF(L$3:L50,L50)</f>
        <v>1</v>
      </c>
      <c r="N50" s="29">
        <f t="shared" si="16"/>
        <v>26.01</v>
      </c>
      <c r="O50" s="17" t="str">
        <f t="shared" si="17"/>
        <v>REMITTable2 &gt;TradeList&gt;nonStandardContractReport&gt;fixingIndexDetails&gt;fixingIndexType</v>
      </c>
      <c r="P50" s="25"/>
      <c r="Q50" s="30"/>
      <c r="R50" s="30"/>
      <c r="S50" s="8"/>
      <c r="T50" s="8"/>
      <c r="U50" s="8"/>
      <c r="V50" s="8"/>
      <c r="W50" s="8"/>
    </row>
    <row r="51" spans="1:23" ht="13.5" customHeight="1" x14ac:dyDescent="0.25">
      <c r="A51" s="6">
        <v>27</v>
      </c>
      <c r="B51" s="7" t="s">
        <v>38</v>
      </c>
      <c r="C51" s="21" t="s">
        <v>85</v>
      </c>
      <c r="D51" s="17" t="s">
        <v>87</v>
      </c>
      <c r="E51" s="17" t="s">
        <v>57</v>
      </c>
      <c r="F51" s="17" t="s">
        <v>89</v>
      </c>
      <c r="G51" s="7" t="s">
        <v>102</v>
      </c>
      <c r="H51" s="8" t="s">
        <v>105</v>
      </c>
      <c r="I51" s="8"/>
      <c r="J51" s="8"/>
      <c r="K51" s="8"/>
      <c r="L51" s="28">
        <f t="shared" si="15"/>
        <v>27</v>
      </c>
      <c r="M51" s="28">
        <f>COUNTIF(L$3:L51,L51)</f>
        <v>1</v>
      </c>
      <c r="N51" s="29">
        <f t="shared" si="16"/>
        <v>27.01</v>
      </c>
      <c r="O51" s="17" t="str">
        <f t="shared" si="17"/>
        <v>REMITTable2 &gt;TradeList&gt;nonStandardContractReport&gt;fixingIndexDetails&gt;fixingIndexSource</v>
      </c>
      <c r="P51" s="25"/>
      <c r="Q51" s="30"/>
      <c r="R51" s="30"/>
      <c r="S51" s="8"/>
      <c r="T51" s="8"/>
      <c r="U51" s="8"/>
      <c r="V51" s="8"/>
      <c r="W51" s="8"/>
    </row>
    <row r="52" spans="1:23" ht="13.5" customHeight="1" x14ac:dyDescent="0.25">
      <c r="A52" s="6">
        <v>28</v>
      </c>
      <c r="B52" s="7" t="s">
        <v>39</v>
      </c>
      <c r="C52" s="21" t="s">
        <v>85</v>
      </c>
      <c r="D52" s="17" t="s">
        <v>87</v>
      </c>
      <c r="E52" s="17" t="s">
        <v>57</v>
      </c>
      <c r="F52" s="17" t="s">
        <v>89</v>
      </c>
      <c r="G52" s="7" t="s">
        <v>102</v>
      </c>
      <c r="H52" s="8" t="s">
        <v>114</v>
      </c>
      <c r="I52" s="8"/>
      <c r="J52" s="8"/>
      <c r="K52" s="8"/>
      <c r="L52" s="28">
        <f t="shared" si="15"/>
        <v>28</v>
      </c>
      <c r="M52" s="28">
        <f>COUNTIF(L$3:L52,L52)</f>
        <v>1</v>
      </c>
      <c r="N52" s="29">
        <f t="shared" si="16"/>
        <v>28.01</v>
      </c>
      <c r="O52" s="17" t="str">
        <f t="shared" si="17"/>
        <v>REMITTable2 &gt;TradeList&gt;nonStandardContractReport&gt;fixingIndexDetails&gt;firstFixingDate</v>
      </c>
      <c r="P52" s="25"/>
      <c r="Q52" s="30"/>
      <c r="R52" s="30"/>
      <c r="S52" s="8"/>
      <c r="T52" s="8"/>
      <c r="U52" s="8"/>
      <c r="V52" s="8"/>
      <c r="W52" s="8"/>
    </row>
    <row r="53" spans="1:23" ht="13.5" customHeight="1" x14ac:dyDescent="0.25">
      <c r="A53" s="6">
        <v>29</v>
      </c>
      <c r="B53" s="7" t="s">
        <v>40</v>
      </c>
      <c r="C53" s="21" t="s">
        <v>85</v>
      </c>
      <c r="D53" s="17" t="s">
        <v>87</v>
      </c>
      <c r="E53" s="17" t="s">
        <v>57</v>
      </c>
      <c r="F53" s="17" t="s">
        <v>89</v>
      </c>
      <c r="G53" s="7" t="s">
        <v>102</v>
      </c>
      <c r="H53" s="8" t="s">
        <v>113</v>
      </c>
      <c r="I53" s="8"/>
      <c r="J53" s="8"/>
      <c r="K53" s="8"/>
      <c r="L53" s="28">
        <f t="shared" si="15"/>
        <v>29</v>
      </c>
      <c r="M53" s="28">
        <f>COUNTIF(L$3:L53,L53)</f>
        <v>1</v>
      </c>
      <c r="N53" s="29">
        <f t="shared" si="16"/>
        <v>29.01</v>
      </c>
      <c r="O53" s="17" t="str">
        <f t="shared" si="17"/>
        <v>REMITTable2 &gt;TradeList&gt;nonStandardContractReport&gt;fixingIndexDetails&gt;lastFixingDate</v>
      </c>
      <c r="P53" s="25"/>
      <c r="Q53" s="30"/>
      <c r="R53" s="30"/>
      <c r="S53" s="8"/>
      <c r="T53" s="8"/>
      <c r="U53" s="8"/>
      <c r="V53" s="8"/>
      <c r="W53" s="8"/>
    </row>
    <row r="54" spans="1:23" ht="13.5" customHeight="1" x14ac:dyDescent="0.25">
      <c r="A54" s="6">
        <v>30</v>
      </c>
      <c r="B54" s="7" t="s">
        <v>41</v>
      </c>
      <c r="C54" s="21" t="s">
        <v>85</v>
      </c>
      <c r="D54" s="17" t="s">
        <v>87</v>
      </c>
      <c r="E54" s="17" t="s">
        <v>57</v>
      </c>
      <c r="F54" s="17" t="s">
        <v>89</v>
      </c>
      <c r="G54" s="7" t="s">
        <v>102</v>
      </c>
      <c r="H54" s="8" t="s">
        <v>106</v>
      </c>
      <c r="I54" s="8"/>
      <c r="J54" s="8"/>
      <c r="K54" s="8"/>
      <c r="L54" s="28">
        <f t="shared" si="15"/>
        <v>30</v>
      </c>
      <c r="M54" s="28">
        <f>COUNTIF(L$3:L54,L54)</f>
        <v>1</v>
      </c>
      <c r="N54" s="29">
        <f t="shared" si="16"/>
        <v>30.01</v>
      </c>
      <c r="O54" s="17" t="str">
        <f t="shared" si="17"/>
        <v>REMITTable2 &gt;TradeList&gt;nonStandardContractReport&gt;fixingIndexDetails&gt;fixingFrequency</v>
      </c>
      <c r="P54" s="25"/>
      <c r="Q54" s="30"/>
      <c r="R54" s="30"/>
      <c r="S54" s="8"/>
      <c r="T54" s="8"/>
      <c r="U54" s="8"/>
      <c r="V54" s="8"/>
      <c r="W54" s="8"/>
    </row>
    <row r="55" spans="1:23" ht="13.5" customHeight="1" x14ac:dyDescent="0.25">
      <c r="A55" s="6">
        <v>31</v>
      </c>
      <c r="B55" s="7" t="s">
        <v>15</v>
      </c>
      <c r="C55" s="21" t="s">
        <v>85</v>
      </c>
      <c r="D55" s="17" t="s">
        <v>87</v>
      </c>
      <c r="E55" s="17" t="s">
        <v>57</v>
      </c>
      <c r="F55" s="17" t="s">
        <v>89</v>
      </c>
      <c r="G55" s="7" t="s">
        <v>70</v>
      </c>
      <c r="H55" s="8"/>
      <c r="I55" s="8"/>
      <c r="J55" s="8"/>
      <c r="K55" s="8"/>
      <c r="L55" s="28">
        <f t="shared" si="15"/>
        <v>31</v>
      </c>
      <c r="M55" s="28">
        <f>COUNTIF(L$3:L55,L55)</f>
        <v>1</v>
      </c>
      <c r="N55" s="29">
        <f t="shared" si="16"/>
        <v>31.01</v>
      </c>
      <c r="O55" s="17" t="str">
        <f t="shared" si="17"/>
        <v>REMITTable2 &gt;TradeList&gt;nonStandardContractReport&gt;settlementMethod</v>
      </c>
      <c r="P55" s="25"/>
      <c r="Q55" s="30"/>
      <c r="R55" s="30"/>
      <c r="S55" s="8"/>
      <c r="T55" s="8"/>
      <c r="U55" s="8"/>
      <c r="V55" s="8"/>
      <c r="W55" s="8"/>
    </row>
    <row r="56" spans="1:23" ht="13.5" customHeight="1" x14ac:dyDescent="0.25">
      <c r="A56" s="9"/>
      <c r="B56" s="10" t="s">
        <v>16</v>
      </c>
      <c r="C56" s="10"/>
      <c r="D56" s="10"/>
      <c r="E56" s="10"/>
      <c r="F56" s="10"/>
      <c r="G56" s="10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</row>
    <row r="57" spans="1:23" ht="13.5" customHeight="1" x14ac:dyDescent="0.25">
      <c r="A57" s="6">
        <v>32</v>
      </c>
      <c r="B57" s="7" t="s">
        <v>17</v>
      </c>
      <c r="C57" s="21" t="s">
        <v>85</v>
      </c>
      <c r="D57" s="17" t="s">
        <v>87</v>
      </c>
      <c r="E57" s="17" t="s">
        <v>57</v>
      </c>
      <c r="F57" s="17" t="s">
        <v>89</v>
      </c>
      <c r="G57" s="7" t="s">
        <v>71</v>
      </c>
      <c r="H57" s="8" t="s">
        <v>72</v>
      </c>
      <c r="I57" s="8"/>
      <c r="J57" s="8"/>
      <c r="K57" s="8"/>
      <c r="L57" s="28">
        <f t="shared" ref="L57:L64" si="18">IF(A57&gt;0,A57,"")</f>
        <v>32</v>
      </c>
      <c r="M57" s="28">
        <f>COUNTIF(L$3:L57,L57)</f>
        <v>1</v>
      </c>
      <c r="N57" s="29">
        <f t="shared" ref="N57:N64" si="19">(L57*100+M57)/100</f>
        <v>32.01</v>
      </c>
      <c r="O57" s="17" t="str">
        <f t="shared" ref="O57:O64" si="20">CONCATENATE(D57,E57,F57,G57,H57,I57,J57,K57)</f>
        <v>REMITTable2 &gt;TradeList&gt;nonStandardContractReport&gt;optionDetails&gt;optionStyle</v>
      </c>
      <c r="P57" s="25"/>
      <c r="Q57" s="30"/>
      <c r="R57" s="30"/>
      <c r="S57" s="8"/>
      <c r="T57" s="8"/>
      <c r="U57" s="8"/>
      <c r="V57" s="8"/>
      <c r="W57" s="8"/>
    </row>
    <row r="58" spans="1:23" ht="13.5" customHeight="1" x14ac:dyDescent="0.25">
      <c r="A58" s="6">
        <v>33</v>
      </c>
      <c r="B58" s="7" t="s">
        <v>18</v>
      </c>
      <c r="C58" s="21" t="s">
        <v>85</v>
      </c>
      <c r="D58" s="17" t="s">
        <v>87</v>
      </c>
      <c r="E58" s="17" t="s">
        <v>57</v>
      </c>
      <c r="F58" s="17" t="s">
        <v>89</v>
      </c>
      <c r="G58" s="7" t="s">
        <v>71</v>
      </c>
      <c r="H58" s="8" t="s">
        <v>73</v>
      </c>
      <c r="I58" s="8"/>
      <c r="J58" s="8"/>
      <c r="K58" s="8"/>
      <c r="L58" s="28">
        <f t="shared" si="18"/>
        <v>33</v>
      </c>
      <c r="M58" s="28">
        <f>COUNTIF(L$3:L58,L58)</f>
        <v>1</v>
      </c>
      <c r="N58" s="29">
        <f t="shared" si="19"/>
        <v>33.01</v>
      </c>
      <c r="O58" s="17" t="str">
        <f t="shared" si="20"/>
        <v>REMITTable2 &gt;TradeList&gt;nonStandardContractReport&gt;optionDetails&gt;optionType</v>
      </c>
      <c r="P58" s="25"/>
      <c r="Q58" s="30"/>
      <c r="R58" s="30"/>
      <c r="S58" s="8"/>
      <c r="T58" s="8"/>
      <c r="U58" s="8"/>
      <c r="V58" s="8"/>
      <c r="W58" s="8"/>
    </row>
    <row r="59" spans="1:23" ht="13.5" customHeight="1" x14ac:dyDescent="0.25">
      <c r="A59" s="6">
        <v>34</v>
      </c>
      <c r="B59" s="7" t="s">
        <v>42</v>
      </c>
      <c r="C59" s="21" t="s">
        <v>85</v>
      </c>
      <c r="D59" s="17" t="s">
        <v>87</v>
      </c>
      <c r="E59" s="17" t="s">
        <v>57</v>
      </c>
      <c r="F59" s="17" t="s">
        <v>89</v>
      </c>
      <c r="G59" s="7" t="s">
        <v>71</v>
      </c>
      <c r="H59" s="8" t="s">
        <v>107</v>
      </c>
      <c r="I59" s="8"/>
      <c r="J59" s="8"/>
      <c r="K59" s="8"/>
      <c r="L59" s="28">
        <f t="shared" si="18"/>
        <v>34</v>
      </c>
      <c r="M59" s="28">
        <f>COUNTIF(L$3:L59,L59)</f>
        <v>1</v>
      </c>
      <c r="N59" s="29">
        <f t="shared" si="19"/>
        <v>34.01</v>
      </c>
      <c r="O59" s="17" t="str">
        <f t="shared" si="20"/>
        <v>REMITTable2 &gt;TradeList&gt;nonStandardContractReport&gt;optionDetails&gt;optionFirstExerciseDate</v>
      </c>
      <c r="P59" s="25"/>
      <c r="Q59" s="30"/>
      <c r="R59" s="30"/>
      <c r="S59" s="8"/>
      <c r="T59" s="8"/>
      <c r="U59" s="8"/>
      <c r="V59" s="8"/>
      <c r="W59" s="8"/>
    </row>
    <row r="60" spans="1:23" ht="13.5" customHeight="1" x14ac:dyDescent="0.25">
      <c r="A60" s="6">
        <v>35</v>
      </c>
      <c r="B60" s="7" t="s">
        <v>43</v>
      </c>
      <c r="C60" s="21" t="s">
        <v>85</v>
      </c>
      <c r="D60" s="17" t="s">
        <v>87</v>
      </c>
      <c r="E60" s="17" t="s">
        <v>57</v>
      </c>
      <c r="F60" s="17" t="s">
        <v>89</v>
      </c>
      <c r="G60" s="7" t="s">
        <v>71</v>
      </c>
      <c r="H60" s="8" t="s">
        <v>108</v>
      </c>
      <c r="I60" s="8"/>
      <c r="J60" s="8"/>
      <c r="K60" s="8"/>
      <c r="L60" s="28">
        <f t="shared" si="18"/>
        <v>35</v>
      </c>
      <c r="M60" s="28">
        <f>COUNTIF(L$3:L60,L60)</f>
        <v>1</v>
      </c>
      <c r="N60" s="29">
        <f t="shared" si="19"/>
        <v>35.01</v>
      </c>
      <c r="O60" s="17" t="str">
        <f t="shared" si="20"/>
        <v>REMITTable2 &gt;TradeList&gt;nonStandardContractReport&gt;optionDetails&gt;optionLastExerciseDate</v>
      </c>
      <c r="P60" s="25"/>
      <c r="Q60" s="30"/>
      <c r="R60" s="30"/>
      <c r="S60" s="8"/>
      <c r="T60" s="8"/>
      <c r="U60" s="8"/>
      <c r="V60" s="8"/>
      <c r="W60" s="8"/>
    </row>
    <row r="61" spans="1:23" ht="13.5" customHeight="1" x14ac:dyDescent="0.25">
      <c r="A61" s="6">
        <v>36</v>
      </c>
      <c r="B61" s="7" t="s">
        <v>44</v>
      </c>
      <c r="C61" s="21" t="s">
        <v>85</v>
      </c>
      <c r="D61" s="17" t="s">
        <v>87</v>
      </c>
      <c r="E61" s="17" t="s">
        <v>57</v>
      </c>
      <c r="F61" s="17" t="s">
        <v>89</v>
      </c>
      <c r="G61" s="7" t="s">
        <v>71</v>
      </c>
      <c r="H61" s="8" t="s">
        <v>109</v>
      </c>
      <c r="I61" s="8"/>
      <c r="J61" s="8"/>
      <c r="K61" s="8"/>
      <c r="L61" s="28">
        <f t="shared" si="18"/>
        <v>36</v>
      </c>
      <c r="M61" s="28">
        <f>COUNTIF(L$3:L61,L61)</f>
        <v>1</v>
      </c>
      <c r="N61" s="29">
        <f t="shared" si="19"/>
        <v>36.01</v>
      </c>
      <c r="O61" s="17" t="str">
        <f t="shared" si="20"/>
        <v>REMITTable2 &gt;TradeList&gt;nonStandardContractReport&gt;optionDetails&gt;optionExerciseFrequency</v>
      </c>
      <c r="P61" s="25"/>
      <c r="Q61" s="30"/>
      <c r="R61" s="30"/>
      <c r="S61" s="8"/>
      <c r="T61" s="8"/>
      <c r="U61" s="8"/>
      <c r="V61" s="8"/>
      <c r="W61" s="8"/>
    </row>
    <row r="62" spans="1:23" ht="13.5" customHeight="1" x14ac:dyDescent="0.25">
      <c r="A62" s="6">
        <v>37</v>
      </c>
      <c r="B62" s="7" t="s">
        <v>45</v>
      </c>
      <c r="C62" s="21" t="s">
        <v>85</v>
      </c>
      <c r="D62" s="17" t="s">
        <v>87</v>
      </c>
      <c r="E62" s="17" t="s">
        <v>57</v>
      </c>
      <c r="F62" s="17" t="s">
        <v>89</v>
      </c>
      <c r="G62" s="7" t="s">
        <v>71</v>
      </c>
      <c r="H62" s="8" t="s">
        <v>110</v>
      </c>
      <c r="I62" s="8"/>
      <c r="J62" s="8"/>
      <c r="K62" s="8"/>
      <c r="L62" s="28">
        <f t="shared" si="18"/>
        <v>37</v>
      </c>
      <c r="M62" s="28">
        <f>COUNTIF(L$3:L62,L62)</f>
        <v>1</v>
      </c>
      <c r="N62" s="29">
        <f t="shared" si="19"/>
        <v>37.01</v>
      </c>
      <c r="O62" s="17" t="str">
        <f t="shared" si="20"/>
        <v>REMITTable2 &gt;TradeList&gt;nonStandardContractReport&gt;optionDetails&gt;optionStrikeIndex</v>
      </c>
      <c r="P62" s="25"/>
      <c r="Q62" s="30"/>
      <c r="R62" s="30"/>
      <c r="S62" s="8"/>
      <c r="T62" s="8"/>
      <c r="U62" s="8"/>
      <c r="V62" s="8"/>
      <c r="W62" s="8"/>
    </row>
    <row r="63" spans="1:23" ht="13.5" customHeight="1" x14ac:dyDescent="0.25">
      <c r="A63" s="6">
        <v>38</v>
      </c>
      <c r="B63" s="7" t="s">
        <v>46</v>
      </c>
      <c r="C63" s="21" t="s">
        <v>85</v>
      </c>
      <c r="D63" s="17" t="s">
        <v>87</v>
      </c>
      <c r="E63" s="17" t="s">
        <v>57</v>
      </c>
      <c r="F63" s="17" t="s">
        <v>89</v>
      </c>
      <c r="G63" s="7" t="s">
        <v>71</v>
      </c>
      <c r="H63" s="8" t="s">
        <v>111</v>
      </c>
      <c r="I63" s="8"/>
      <c r="J63" s="8"/>
      <c r="K63" s="8"/>
      <c r="L63" s="28">
        <f t="shared" si="18"/>
        <v>38</v>
      </c>
      <c r="M63" s="28">
        <f>COUNTIF(L$3:L63,L63)</f>
        <v>1</v>
      </c>
      <c r="N63" s="29">
        <f t="shared" si="19"/>
        <v>38.01</v>
      </c>
      <c r="O63" s="17" t="str">
        <f t="shared" si="20"/>
        <v>REMITTable2 &gt;TradeList&gt;nonStandardContractReport&gt;optionDetails&gt;optionIndexType</v>
      </c>
      <c r="P63" s="25"/>
      <c r="Q63" s="30"/>
      <c r="R63" s="30"/>
      <c r="S63" s="8"/>
      <c r="T63" s="8"/>
      <c r="U63" s="8"/>
      <c r="V63" s="8"/>
      <c r="W63" s="8"/>
    </row>
    <row r="64" spans="1:23" ht="13.5" customHeight="1" x14ac:dyDescent="0.25">
      <c r="A64" s="6">
        <v>39</v>
      </c>
      <c r="B64" s="7" t="s">
        <v>47</v>
      </c>
      <c r="C64" s="21" t="s">
        <v>85</v>
      </c>
      <c r="D64" s="17" t="s">
        <v>87</v>
      </c>
      <c r="E64" s="17" t="s">
        <v>57</v>
      </c>
      <c r="F64" s="17" t="s">
        <v>89</v>
      </c>
      <c r="G64" s="7" t="s">
        <v>71</v>
      </c>
      <c r="H64" s="8" t="s">
        <v>112</v>
      </c>
      <c r="I64" s="8"/>
      <c r="J64" s="8"/>
      <c r="K64" s="8"/>
      <c r="L64" s="28">
        <f t="shared" si="18"/>
        <v>39</v>
      </c>
      <c r="M64" s="28">
        <f>COUNTIF(L$3:L64,L64)</f>
        <v>1</v>
      </c>
      <c r="N64" s="29">
        <f t="shared" si="19"/>
        <v>39.01</v>
      </c>
      <c r="O64" s="17" t="str">
        <f t="shared" si="20"/>
        <v>REMITTable2 &gt;TradeList&gt;nonStandardContractReport&gt;optionDetails&gt;optionIndexSource</v>
      </c>
      <c r="P64" s="25"/>
      <c r="Q64" s="30"/>
      <c r="R64" s="30"/>
      <c r="S64" s="8"/>
      <c r="T64" s="8"/>
      <c r="U64" s="8"/>
      <c r="V64" s="8"/>
      <c r="W64" s="8"/>
    </row>
    <row r="65" spans="1:23" ht="13.5" customHeight="1" x14ac:dyDescent="0.25">
      <c r="A65" s="6">
        <v>40</v>
      </c>
      <c r="B65" s="7" t="s">
        <v>48</v>
      </c>
      <c r="C65" s="21" t="s">
        <v>85</v>
      </c>
      <c r="D65" s="17" t="s">
        <v>87</v>
      </c>
      <c r="E65" s="17" t="s">
        <v>57</v>
      </c>
      <c r="F65" s="17" t="s">
        <v>89</v>
      </c>
      <c r="G65" s="7" t="s">
        <v>71</v>
      </c>
      <c r="H65" s="8" t="s">
        <v>74</v>
      </c>
      <c r="I65" s="8" t="s">
        <v>76</v>
      </c>
      <c r="J65" s="8"/>
      <c r="K65" s="8"/>
      <c r="L65" s="28">
        <f t="shared" ref="L65" si="21">IF(A65&gt;0,A65,"")</f>
        <v>40</v>
      </c>
      <c r="M65" s="28">
        <f>COUNTIF(L$3:L65,L65)</f>
        <v>1</v>
      </c>
      <c r="N65" s="29">
        <f t="shared" ref="N65" si="22">(L65*100+M65)/100</f>
        <v>40.01</v>
      </c>
      <c r="O65" s="17" t="str">
        <f t="shared" ref="O65" si="23">CONCATENATE(D65,E65,F65,G65,H65,I65,J65,K65)</f>
        <v>REMITTable2 &gt;TradeList&gt;nonStandardContractReport&gt;optionDetails&gt;optionStrikePrice&gt;value</v>
      </c>
      <c r="P65" s="25"/>
      <c r="Q65" s="30"/>
      <c r="R65" s="30"/>
      <c r="S65" s="8"/>
      <c r="T65" s="8"/>
      <c r="U65" s="8"/>
      <c r="V65" s="8"/>
      <c r="W65" s="8"/>
    </row>
    <row r="66" spans="1:23" s="13" customFormat="1" ht="13.5" customHeight="1" x14ac:dyDescent="0.25">
      <c r="A66" s="6"/>
      <c r="B66" s="7"/>
      <c r="C66" s="21" t="s">
        <v>85</v>
      </c>
      <c r="D66" s="17" t="s">
        <v>87</v>
      </c>
      <c r="E66" s="17" t="s">
        <v>57</v>
      </c>
      <c r="F66" s="17" t="s">
        <v>89</v>
      </c>
      <c r="G66" s="7" t="s">
        <v>71</v>
      </c>
      <c r="H66" s="8" t="s">
        <v>74</v>
      </c>
      <c r="I66" s="8" t="s">
        <v>75</v>
      </c>
      <c r="J66" s="8"/>
      <c r="K66" s="8"/>
      <c r="L66" s="28" t="str">
        <f t="shared" ref="L66" si="24">IF(A66&gt;0,A66,"")</f>
        <v/>
      </c>
      <c r="M66" s="28">
        <f>COUNTIF(L$3:L66,L66)</f>
        <v>4</v>
      </c>
      <c r="N66" s="29" t="e">
        <f t="shared" ref="N66" si="25">(L66*100+M66)/100</f>
        <v>#VALUE!</v>
      </c>
      <c r="O66" s="17" t="str">
        <f t="shared" ref="O66" si="26">CONCATENATE(D66,E66,F66,G66,H66,I66,J66,K66)</f>
        <v>REMITTable2 &gt;TradeList&gt;nonStandardContractReport&gt;optionDetails&gt;optionStrikePrice&gt;currency</v>
      </c>
      <c r="P66" s="25"/>
      <c r="Q66" s="30"/>
      <c r="R66" s="30"/>
      <c r="S66" s="8"/>
      <c r="T66" s="8"/>
      <c r="U66" s="8"/>
      <c r="V66" s="8"/>
      <c r="W66" s="8"/>
    </row>
    <row r="67" spans="1:23" ht="13.5" customHeight="1" x14ac:dyDescent="0.25">
      <c r="A67" s="9"/>
      <c r="B67" s="10" t="s">
        <v>19</v>
      </c>
      <c r="C67" s="10"/>
      <c r="D67" s="10"/>
      <c r="E67" s="10"/>
      <c r="F67" s="10"/>
      <c r="G67" s="10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</row>
    <row r="68" spans="1:23" ht="13.5" customHeight="1" x14ac:dyDescent="0.25">
      <c r="A68" s="6">
        <v>41</v>
      </c>
      <c r="B68" s="7" t="s">
        <v>20</v>
      </c>
      <c r="C68" s="21" t="s">
        <v>85</v>
      </c>
      <c r="D68" s="17" t="s">
        <v>87</v>
      </c>
      <c r="E68" s="17" t="s">
        <v>57</v>
      </c>
      <c r="F68" s="17" t="s">
        <v>89</v>
      </c>
      <c r="G68" s="7" t="s">
        <v>77</v>
      </c>
      <c r="H68" s="8"/>
      <c r="I68" s="8"/>
      <c r="J68" s="8"/>
      <c r="K68" s="8"/>
      <c r="L68" s="28">
        <f t="shared" ref="L68:L71" si="27">IF(A68&gt;0,A68,"")</f>
        <v>41</v>
      </c>
      <c r="M68" s="28">
        <f>COUNTIF(L$3:L68,L68)</f>
        <v>1</v>
      </c>
      <c r="N68" s="29">
        <f t="shared" ref="N68:N71" si="28">(L68*100+M68)/100</f>
        <v>41.01</v>
      </c>
      <c r="O68" s="17" t="str">
        <f t="shared" ref="O68:O71" si="29">CONCATENATE(D68,E68,F68,G68,H68,I68,J68,K68)</f>
        <v>REMITTable2 &gt;TradeList&gt;nonStandardContractReport&gt;deliveryPointOrZone</v>
      </c>
      <c r="P68" s="25"/>
      <c r="Q68" s="30"/>
      <c r="R68" s="30"/>
      <c r="S68" s="8"/>
      <c r="T68" s="8"/>
      <c r="U68" s="8"/>
      <c r="V68" s="8"/>
      <c r="W68" s="8"/>
    </row>
    <row r="69" spans="1:23" ht="13.5" customHeight="1" x14ac:dyDescent="0.25">
      <c r="A69" s="6">
        <v>42</v>
      </c>
      <c r="B69" s="7" t="s">
        <v>49</v>
      </c>
      <c r="C69" s="21" t="s">
        <v>85</v>
      </c>
      <c r="D69" s="17" t="s">
        <v>87</v>
      </c>
      <c r="E69" s="17" t="s">
        <v>57</v>
      </c>
      <c r="F69" s="17" t="s">
        <v>89</v>
      </c>
      <c r="G69" s="7" t="s">
        <v>78</v>
      </c>
      <c r="H69" s="8"/>
      <c r="I69" s="8"/>
      <c r="J69" s="8"/>
      <c r="K69" s="8"/>
      <c r="L69" s="28">
        <f t="shared" si="27"/>
        <v>42</v>
      </c>
      <c r="M69" s="28">
        <f>COUNTIF(L$3:L69,L69)</f>
        <v>1</v>
      </c>
      <c r="N69" s="29">
        <f t="shared" si="28"/>
        <v>42.01</v>
      </c>
      <c r="O69" s="17" t="str">
        <f t="shared" si="29"/>
        <v>REMITTable2 &gt;TradeList&gt;nonStandardContractReport&gt;deliveryStartDate</v>
      </c>
      <c r="P69" s="25"/>
      <c r="Q69" s="30"/>
      <c r="R69" s="30"/>
      <c r="S69" s="8"/>
      <c r="T69" s="8"/>
      <c r="U69" s="8"/>
      <c r="V69" s="8"/>
      <c r="W69" s="8"/>
    </row>
    <row r="70" spans="1:23" ht="13.5" customHeight="1" x14ac:dyDescent="0.25">
      <c r="A70" s="6">
        <v>43</v>
      </c>
      <c r="B70" s="7" t="s">
        <v>50</v>
      </c>
      <c r="C70" s="21" t="s">
        <v>85</v>
      </c>
      <c r="D70" s="17" t="s">
        <v>87</v>
      </c>
      <c r="E70" s="17" t="s">
        <v>57</v>
      </c>
      <c r="F70" s="17" t="s">
        <v>89</v>
      </c>
      <c r="G70" s="7" t="s">
        <v>79</v>
      </c>
      <c r="H70" s="8"/>
      <c r="I70" s="8"/>
      <c r="J70" s="8"/>
      <c r="K70" s="8"/>
      <c r="L70" s="28">
        <f t="shared" si="27"/>
        <v>43</v>
      </c>
      <c r="M70" s="28">
        <f>COUNTIF(L$3:L70,L70)</f>
        <v>1</v>
      </c>
      <c r="N70" s="29">
        <f t="shared" si="28"/>
        <v>43.01</v>
      </c>
      <c r="O70" s="17" t="str">
        <f t="shared" si="29"/>
        <v>REMITTable2 &gt;TradeList&gt;nonStandardContractReport&gt;deliveryEndDate</v>
      </c>
      <c r="P70" s="25"/>
      <c r="Q70" s="30"/>
      <c r="R70" s="30"/>
      <c r="S70" s="8"/>
      <c r="T70" s="8"/>
      <c r="U70" s="8"/>
      <c r="V70" s="8"/>
      <c r="W70" s="8"/>
    </row>
    <row r="71" spans="1:23" ht="13.5" customHeight="1" x14ac:dyDescent="0.25">
      <c r="A71" s="6">
        <v>44</v>
      </c>
      <c r="B71" s="7" t="s">
        <v>21</v>
      </c>
      <c r="C71" s="21" t="s">
        <v>85</v>
      </c>
      <c r="D71" s="17" t="s">
        <v>87</v>
      </c>
      <c r="E71" s="17" t="s">
        <v>57</v>
      </c>
      <c r="F71" s="17" t="s">
        <v>89</v>
      </c>
      <c r="G71" s="7" t="s">
        <v>80</v>
      </c>
      <c r="H71" s="8"/>
      <c r="I71" s="8"/>
      <c r="J71" s="8"/>
      <c r="K71" s="8"/>
      <c r="L71" s="28">
        <f t="shared" si="27"/>
        <v>44</v>
      </c>
      <c r="M71" s="28">
        <f>COUNTIF(L$3:L71,L71)</f>
        <v>1</v>
      </c>
      <c r="N71" s="29">
        <f t="shared" si="28"/>
        <v>44.01</v>
      </c>
      <c r="O71" s="17" t="str">
        <f t="shared" si="29"/>
        <v>REMITTable2 &gt;TradeList&gt;nonStandardContractReport&gt;loadType</v>
      </c>
      <c r="P71" s="25"/>
      <c r="Q71" s="30"/>
      <c r="R71" s="30"/>
      <c r="S71" s="8"/>
      <c r="T71" s="8"/>
      <c r="U71" s="8"/>
      <c r="V71" s="8"/>
      <c r="W71" s="8"/>
    </row>
    <row r="72" spans="1:23" ht="13.5" customHeight="1" x14ac:dyDescent="0.25">
      <c r="A72" s="9"/>
      <c r="B72" s="10" t="s">
        <v>51</v>
      </c>
      <c r="C72" s="10"/>
      <c r="D72" s="10"/>
      <c r="E72" s="10"/>
      <c r="F72" s="10"/>
      <c r="G72" s="10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</row>
    <row r="73" spans="1:23" ht="13.5" customHeight="1" x14ac:dyDescent="0.25">
      <c r="A73" s="6">
        <v>45</v>
      </c>
      <c r="B73" s="7" t="s">
        <v>22</v>
      </c>
      <c r="C73" s="21" t="s">
        <v>85</v>
      </c>
      <c r="D73" s="17" t="s">
        <v>87</v>
      </c>
      <c r="E73" s="17" t="s">
        <v>57</v>
      </c>
      <c r="F73" s="17" t="s">
        <v>89</v>
      </c>
      <c r="G73" s="7" t="s">
        <v>83</v>
      </c>
      <c r="H73" s="8"/>
      <c r="I73" s="8"/>
      <c r="J73" s="8"/>
      <c r="K73" s="8"/>
      <c r="L73" s="28">
        <f t="shared" ref="L73" si="30">IF(A73&gt;0,A73,"")</f>
        <v>45</v>
      </c>
      <c r="M73" s="28">
        <f>COUNTIF(L$3:L73,L73)</f>
        <v>1</v>
      </c>
      <c r="N73" s="29">
        <f t="shared" ref="N73" si="31">(L73*100+M73)/100</f>
        <v>45.01</v>
      </c>
      <c r="O73" s="17" t="str">
        <f t="shared" ref="O73" si="32">CONCATENATE(D73,E73,F73,G73,H73,I73,J73,K73)</f>
        <v>REMITTable2 &gt;TradeList&gt;nonStandardContractReport&gt;actionType</v>
      </c>
      <c r="P73" s="25"/>
      <c r="Q73" s="30"/>
      <c r="R73" s="30"/>
      <c r="S73" s="8"/>
      <c r="T73" s="8"/>
      <c r="U73" s="8"/>
      <c r="V73" s="8"/>
      <c r="W73" s="8"/>
    </row>
    <row r="74" spans="1:23" ht="13.5" customHeight="1" x14ac:dyDescent="0.25">
      <c r="B74" s="2"/>
      <c r="C74" s="2"/>
      <c r="D74" s="2"/>
      <c r="E74" s="2"/>
      <c r="F74" s="17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3.5" hidden="1" customHeight="1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3.5" hidden="1" customHeight="1" x14ac:dyDescent="0.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3.5" hidden="1" customHeight="1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3.5" hidden="1" customHeight="1" x14ac:dyDescent="0.2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3.5" hidden="1" customHeight="1" x14ac:dyDescent="0.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2:23" ht="13.5" hidden="1" customHeight="1" x14ac:dyDescent="0.2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2:23" ht="13.5" hidden="1" customHeight="1" x14ac:dyDescent="0.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3" ht="13.5" hidden="1" customHeight="1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2:23" ht="13.5" hidden="1" customHeight="1" x14ac:dyDescent="0.25"/>
    <row r="85" spans="2:23" ht="13.5" hidden="1" customHeight="1" x14ac:dyDescent="0.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2:23" ht="13.5" hidden="1" customHeight="1" x14ac:dyDescent="0.25"/>
    <row r="87" spans="2:23" ht="13.5" hidden="1" customHeight="1" x14ac:dyDescent="0.25"/>
    <row r="88" spans="2:23" ht="13.5" hidden="1" customHeight="1" x14ac:dyDescent="0.25"/>
    <row r="89" spans="2:23" ht="13.5" hidden="1" customHeight="1" x14ac:dyDescent="0.25"/>
    <row r="90" spans="2:23" ht="13.5" hidden="1" customHeight="1" x14ac:dyDescent="0.25"/>
    <row r="91" spans="2:23" ht="13.5" hidden="1" customHeight="1" x14ac:dyDescent="0.25"/>
    <row r="92" spans="2:23" ht="13.5" hidden="1" customHeight="1" x14ac:dyDescent="0.25"/>
    <row r="93" spans="2:23" ht="13.5" hidden="1" customHeight="1" x14ac:dyDescent="0.25"/>
    <row r="94" spans="2:23" ht="13.5" hidden="1" customHeight="1" x14ac:dyDescent="0.25"/>
    <row r="95" spans="2:23" ht="13.5" hidden="1" customHeight="1" x14ac:dyDescent="0.25"/>
    <row r="96" spans="2:23" ht="13.5" hidden="1" customHeight="1" x14ac:dyDescent="0.25"/>
    <row r="97" ht="13.5" hidden="1" customHeight="1" x14ac:dyDescent="0.25"/>
    <row r="98" ht="13.5" hidden="1" customHeight="1" x14ac:dyDescent="0.25"/>
    <row r="99" ht="13.5" hidden="1" customHeight="1" x14ac:dyDescent="0.25"/>
    <row r="100" ht="13.5" hidden="1" customHeight="1" x14ac:dyDescent="0.25"/>
  </sheetData>
  <conditionalFormatting sqref="H29:W29 S30:W46 H30:K39 I42:K42 H43:K44 J40:K41 I45:K46">
    <cfRule type="cellIs" dxfId="13" priority="15" operator="equal">
      <formula>0</formula>
    </cfRule>
  </conditionalFormatting>
  <conditionalFormatting sqref="H47:W47">
    <cfRule type="cellIs" dxfId="12" priority="13" operator="equal">
      <formula>0</formula>
    </cfRule>
  </conditionalFormatting>
  <conditionalFormatting sqref="H56:W56">
    <cfRule type="cellIs" dxfId="11" priority="12" operator="equal">
      <formula>0</formula>
    </cfRule>
  </conditionalFormatting>
  <conditionalFormatting sqref="H67:W67">
    <cfRule type="cellIs" dxfId="10" priority="11" operator="equal">
      <formula>0</formula>
    </cfRule>
  </conditionalFormatting>
  <conditionalFormatting sqref="S48:W55 H48:K55">
    <cfRule type="cellIs" dxfId="9" priority="10" operator="equal">
      <formula>0</formula>
    </cfRule>
  </conditionalFormatting>
  <conditionalFormatting sqref="S57:W66 H57:K66">
    <cfRule type="cellIs" dxfId="8" priority="9" operator="equal">
      <formula>0</formula>
    </cfRule>
  </conditionalFormatting>
  <conditionalFormatting sqref="H68:K71 S68:W71">
    <cfRule type="cellIs" dxfId="7" priority="8" operator="equal">
      <formula>0</formula>
    </cfRule>
  </conditionalFormatting>
  <conditionalFormatting sqref="H72:W72">
    <cfRule type="cellIs" dxfId="6" priority="7" operator="equal">
      <formula>0</formula>
    </cfRule>
  </conditionalFormatting>
  <conditionalFormatting sqref="H73:K73 S73:W73">
    <cfRule type="cellIs" dxfId="5" priority="6" operator="equal">
      <formula>0</formula>
    </cfRule>
  </conditionalFormatting>
  <conditionalFormatting sqref="H42">
    <cfRule type="cellIs" dxfId="4" priority="4" operator="equal">
      <formula>0</formula>
    </cfRule>
  </conditionalFormatting>
  <conditionalFormatting sqref="H45:H46">
    <cfRule type="cellIs" dxfId="3" priority="1" operator="equal">
      <formula>0</formula>
    </cfRule>
  </conditionalFormatting>
  <conditionalFormatting sqref="H40:I41">
    <cfRule type="cellIs" dxfId="2" priority="2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Elio Zammuto (ACER)</dc:creator>
  <cp:lastModifiedBy>Elio Zammuto (ACER)</cp:lastModifiedBy>
  <cp:lastPrinted>2015-01-19T10:07:11Z</cp:lastPrinted>
  <dcterms:created xsi:type="dcterms:W3CDTF">2015-01-15T13:24:39Z</dcterms:created>
  <dcterms:modified xsi:type="dcterms:W3CDTF">2015-03-27T11:13:48Z</dcterms:modified>
</cp:coreProperties>
</file>