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chenil\Downloads\"/>
    </mc:Choice>
  </mc:AlternateContent>
  <xr:revisionPtr revIDLastSave="0" documentId="13_ncr:1_{30907E48-A3AD-4EB1-BD4F-554CF4EEE85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troduction" sheetId="43" r:id="rId1"/>
    <sheet name="Executive_Summary_I" sheetId="7" r:id="rId2"/>
    <sheet name="Executive_Summary_II" sheetId="1" r:id="rId3"/>
    <sheet name="Executive_Summary_III" sheetId="8" r:id="rId4"/>
    <sheet name="1" sheetId="2" r:id="rId5"/>
    <sheet name="2" sheetId="3" r:id="rId6"/>
    <sheet name="3" sheetId="4" r:id="rId7"/>
    <sheet name="4" sheetId="5" r:id="rId8"/>
    <sheet name="5" sheetId="6" r:id="rId9"/>
    <sheet name="6" sheetId="11" r:id="rId10"/>
    <sheet name="7" sheetId="12" r:id="rId11"/>
    <sheet name="8" sheetId="13" r:id="rId12"/>
    <sheet name="9" sheetId="14" r:id="rId13"/>
    <sheet name="10" sheetId="15" r:id="rId14"/>
    <sheet name="11" sheetId="16" r:id="rId15"/>
    <sheet name="12" sheetId="17" r:id="rId16"/>
    <sheet name="13" sheetId="18" r:id="rId17"/>
    <sheet name="14" sheetId="19" r:id="rId18"/>
    <sheet name="15" sheetId="20" r:id="rId19"/>
    <sheet name="16" sheetId="21" r:id="rId20"/>
    <sheet name="17" sheetId="22" r:id="rId21"/>
    <sheet name="18" sheetId="23" r:id="rId22"/>
    <sheet name="Case box" sheetId="24" r:id="rId23"/>
    <sheet name="19" sheetId="25" r:id="rId24"/>
    <sheet name="20" sheetId="26" r:id="rId25"/>
    <sheet name="21" sheetId="27" r:id="rId26"/>
    <sheet name="Table 1" sheetId="28" r:id="rId27"/>
    <sheet name="22" sheetId="29" r:id="rId28"/>
    <sheet name="23" sheetId="30" r:id="rId29"/>
    <sheet name="24" sheetId="31" r:id="rId30"/>
    <sheet name="25" sheetId="32" r:id="rId31"/>
    <sheet name="26" sheetId="33" r:id="rId32"/>
    <sheet name="27" sheetId="34" r:id="rId33"/>
    <sheet name="28" sheetId="35" r:id="rId34"/>
    <sheet name="29" sheetId="36" r:id="rId35"/>
    <sheet name="30" sheetId="37" r:id="rId36"/>
    <sheet name="31" sheetId="38" r:id="rId37"/>
    <sheet name="32" sheetId="39" r:id="rId38"/>
    <sheet name="Table 2" sheetId="40" r:id="rId39"/>
    <sheet name="Table 3" sheetId="41" r:id="rId40"/>
    <sheet name="Table 4" sheetId="42" r:id="rId41"/>
  </sheets>
  <definedNames>
    <definedName name="_xlnm._FilterDatabase" localSheetId="6" hidden="1">'3'!$A$3:$F$168</definedName>
    <definedName name="_ftn1" localSheetId="10">'7'!$A$4</definedName>
    <definedName name="_ftn2" localSheetId="26">'Table 1'!#REF!</definedName>
    <definedName name="_ftnref1" localSheetId="10">'7'!$A$1</definedName>
    <definedName name="_ftnref2" localSheetId="26">'Table 1'!$A$9</definedName>
    <definedName name="_Ref208420954" localSheetId="26">'Table 1'!$A$1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9" l="1"/>
  <c r="F6" i="19"/>
  <c r="F7" i="19"/>
  <c r="F8" i="19"/>
  <c r="J8" i="19" s="1"/>
  <c r="F9" i="19"/>
  <c r="J9" i="19" s="1"/>
  <c r="I8" i="19"/>
  <c r="H6" i="19"/>
  <c r="H9" i="19"/>
  <c r="K7" i="19"/>
  <c r="K8" i="19"/>
  <c r="K9" i="19"/>
  <c r="K6" i="19"/>
  <c r="J7" i="19"/>
  <c r="J6" i="19"/>
  <c r="I7" i="19"/>
  <c r="I9" i="19"/>
  <c r="I6" i="19"/>
  <c r="H8" i="19"/>
  <c r="H7" i="19"/>
  <c r="K5" i="19"/>
  <c r="J5" i="19"/>
  <c r="I5" i="19"/>
  <c r="H5" i="19"/>
  <c r="I4" i="19"/>
  <c r="J4" i="19"/>
  <c r="K4" i="19"/>
  <c r="H4" i="19"/>
  <c r="F4" i="19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87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4" i="4"/>
  <c r="C5" i="20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4" i="20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D4" i="7"/>
  <c r="D5" i="7"/>
  <c r="D3" i="7"/>
  <c r="E3" i="7"/>
  <c r="E4" i="7"/>
  <c r="E5" i="7"/>
</calcChain>
</file>

<file path=xl/sharedStrings.xml><?xml version="1.0" encoding="utf-8"?>
<sst xmlns="http://schemas.openxmlformats.org/spreadsheetml/2006/main" count="1499" uniqueCount="277">
  <si>
    <t>Sector</t>
  </si>
  <si>
    <t>Electricity</t>
  </si>
  <si>
    <t>Other</t>
  </si>
  <si>
    <t>Total</t>
  </si>
  <si>
    <t>Share of electricity</t>
  </si>
  <si>
    <t>Residential</t>
  </si>
  <si>
    <t>Commercial and public services</t>
  </si>
  <si>
    <t>Industry</t>
  </si>
  <si>
    <t>Country</t>
  </si>
  <si>
    <t>Share of smart meters among households</t>
  </si>
  <si>
    <t>AT</t>
  </si>
  <si>
    <t>BE</t>
  </si>
  <si>
    <t>BG</t>
  </si>
  <si>
    <t>CY</t>
  </si>
  <si>
    <t>CZ</t>
  </si>
  <si>
    <t>DE</t>
  </si>
  <si>
    <t>DK</t>
  </si>
  <si>
    <t>EE</t>
  </si>
  <si>
    <t>ES</t>
  </si>
  <si>
    <t>FI</t>
  </si>
  <si>
    <t>FR</t>
  </si>
  <si>
    <t>GR</t>
  </si>
  <si>
    <t>HR</t>
  </si>
  <si>
    <t>HU</t>
  </si>
  <si>
    <t>IE</t>
  </si>
  <si>
    <t>IS</t>
  </si>
  <si>
    <t>IT</t>
  </si>
  <si>
    <t>LT</t>
  </si>
  <si>
    <t>LU</t>
  </si>
  <si>
    <t>LV</t>
  </si>
  <si>
    <t>MT</t>
  </si>
  <si>
    <t>NL</t>
  </si>
  <si>
    <t>NO</t>
  </si>
  <si>
    <t>PL</t>
  </si>
  <si>
    <t>PT</t>
  </si>
  <si>
    <t>RO</t>
  </si>
  <si>
    <t>SE</t>
  </si>
  <si>
    <t>SI</t>
  </si>
  <si>
    <t>SK</t>
  </si>
  <si>
    <t>Estimated average annual cost savings (in Euro)</t>
  </si>
  <si>
    <t>Timeframe</t>
  </si>
  <si>
    <t>Year</t>
  </si>
  <si>
    <t>Daily</t>
  </si>
  <si>
    <t>Weekly</t>
  </si>
  <si>
    <t>Annual</t>
  </si>
  <si>
    <t>Dispatchable renewable</t>
  </si>
  <si>
    <t>Fossil fuels</t>
  </si>
  <si>
    <t>Nuclear</t>
  </si>
  <si>
    <t>Variable renewable - wind</t>
  </si>
  <si>
    <t>Variable renewable - solar</t>
  </si>
  <si>
    <t>August 2015</t>
  </si>
  <si>
    <t>Hour</t>
  </si>
  <si>
    <t>Fossil and solid fuels</t>
  </si>
  <si>
    <t>Wind</t>
  </si>
  <si>
    <t>Solar</t>
  </si>
  <si>
    <t>Hydro</t>
  </si>
  <si>
    <t>Other renewables</t>
  </si>
  <si>
    <t>Average price (EUR/MWh)</t>
  </si>
  <si>
    <t>CO2 emissions intensity (kg/MWh)</t>
  </si>
  <si>
    <t>August 2025</t>
  </si>
  <si>
    <t>HHI HH electricity</t>
  </si>
  <si>
    <t>HHI non-HH electricity</t>
  </si>
  <si>
    <t>Ability to compare dynamic contracts, numeric</t>
  </si>
  <si>
    <t>Ability to compare dynamic contracts, text</t>
  </si>
  <si>
    <t>Household expenditure on energy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</si>
  <si>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</si>
  <si>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</si>
  <si>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</si>
  <si>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</si>
  <si>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</si>
  <si>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</si>
  <si>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</si>
  <si>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</si>
  <si>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</si>
  <si>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</si>
  <si>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</si>
  <si>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</si>
  <si>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</si>
  <si>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</si>
  <si>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</si>
  <si>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</si>
  <si>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</si>
  <si>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</si>
  <si>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</si>
  <si>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</si>
  <si>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</si>
  <si>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</si>
  <si>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</si>
  <si>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</si>
  <si>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</si>
  <si>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</si>
  <si>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</si>
  <si>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Households unable to keep their homes adequately warm</t>
  </si>
  <si>
    <t>Norway</t>
  </si>
  <si>
    <t>Household price</t>
  </si>
  <si>
    <t>Non-household price</t>
  </si>
  <si>
    <t>Household index</t>
  </si>
  <si>
    <t>Non-household index</t>
  </si>
  <si>
    <t>YoY change wholesale price 2023 versus 2024</t>
  </si>
  <si>
    <t>YoY change electricity price comp HH energy and supply 2023 versus 2024</t>
  </si>
  <si>
    <t>YoY final electricity prices HH 2024 S1 versus S2</t>
  </si>
  <si>
    <t>YoY final electricity prices HH 2023 versus 2024</t>
  </si>
  <si>
    <t>EU 27</t>
  </si>
  <si>
    <t>YoY days with low and negative wholesale prices 2023 versus 2024</t>
  </si>
  <si>
    <t>Number of days with day-ahead prices above 150 €/MWh 2024</t>
  </si>
  <si>
    <t>YoY change in days with high wholesale prices 2023 versus 2024</t>
  </si>
  <si>
    <t>Energy and supply</t>
  </si>
  <si>
    <t>Network costs</t>
  </si>
  <si>
    <t>VAT</t>
  </si>
  <si>
    <t>Other taxes</t>
  </si>
  <si>
    <t>Regulated and partially regulated versus liberalised markets</t>
  </si>
  <si>
    <t>Share of household consumers under regulated contracts</t>
  </si>
  <si>
    <t>Share of household consumers</t>
  </si>
  <si>
    <t>&lt;2500 kWh</t>
  </si>
  <si>
    <t>2500-5000 kWh</t>
  </si>
  <si>
    <t>&gt;5000 kWh</t>
  </si>
  <si>
    <t>Average consumption</t>
  </si>
  <si>
    <t>&gt;70000 MWh consumption band</t>
  </si>
  <si>
    <t>2000-70000 MWh consumption band</t>
  </si>
  <si>
    <t>&lt;2000 MWh consumption band</t>
  </si>
  <si>
    <t>No data available</t>
  </si>
  <si>
    <t>Average annual non-household consumption</t>
  </si>
  <si>
    <t>Weekday</t>
  </si>
  <si>
    <t>Weekend</t>
  </si>
  <si>
    <t>Helper (only display 06:00, 12:00, 18:00 and 00:00)</t>
  </si>
  <si>
    <t>Average wholesale price</t>
  </si>
  <si>
    <t>Average household load curve</t>
  </si>
  <si>
    <t>06:00</t>
  </si>
  <si>
    <t>12:00</t>
  </si>
  <si>
    <t>18:00</t>
  </si>
  <si>
    <t>00:00</t>
  </si>
  <si>
    <t>Household appliances</t>
  </si>
  <si>
    <t>Consumption (in kWh per year)</t>
  </si>
  <si>
    <t>Water heating</t>
  </si>
  <si>
    <t>Refrigeration devices</t>
  </si>
  <si>
    <t>TV and related devices</t>
  </si>
  <si>
    <t>Laundry</t>
  </si>
  <si>
    <t>IT and office equipment</t>
  </si>
  <si>
    <t>Dishwasher</t>
  </si>
  <si>
    <t>Kitchen appliances (excl. dishwasher)</t>
  </si>
  <si>
    <t>Ventilation</t>
  </si>
  <si>
    <t>Lighting</t>
  </si>
  <si>
    <t>Outdoor equipment</t>
  </si>
  <si>
    <t>Electric vehicle</t>
  </si>
  <si>
    <t>Heat pump</t>
  </si>
  <si>
    <t>Absolute values (Estimated average annual cost savings (in Euro)</t>
  </si>
  <si>
    <t>Relative values (Estimated average annual cost savings (% of electricity bill)</t>
  </si>
  <si>
    <t>Standard Household (3000 kWh)</t>
  </si>
  <si>
    <t>HP Household (6000 kWh)</t>
  </si>
  <si>
    <t>EV Household (6500 kWh)</t>
  </si>
  <si>
    <t>EV+HP Household (9500 kWh)</t>
  </si>
  <si>
    <t>Western and Southern Europe</t>
  </si>
  <si>
    <t>Northern Europe</t>
  </si>
  <si>
    <t>Eastern and South-Eastern Europe</t>
  </si>
  <si>
    <t>Typical time of consumption (before shifting)</t>
  </si>
  <si>
    <t>Shifted time of consumption (after shifting)</t>
  </si>
  <si>
    <t>Weekdays: 06:00-09:00 and 17:00-23:00</t>
  </si>
  <si>
    <t>02:00-04:00 and 12.00-14:00 (daily)</t>
  </si>
  <si>
    <t>Weekends: 06:00-23:00</t>
  </si>
  <si>
    <t>Weekdays: 17:00-23:00</t>
  </si>
  <si>
    <t>02:00-04:00 (1 weekday use)</t>
  </si>
  <si>
    <t>12:00-14:00 (1 weekend use)</t>
  </si>
  <si>
    <t>02:00-04:00 (daily)</t>
  </si>
  <si>
    <t>Only in heating period (November-March):</t>
  </si>
  <si>
    <t>04:00-06:00 and 15:00-17:00 (daily, November-March, before waking up and coming back from work/school)</t>
  </si>
  <si>
    <t>Electric vehicle (3500 kWh p.a.)</t>
  </si>
  <si>
    <t>02:00-04:00 (1 weekday charge)</t>
  </si>
  <si>
    <t>12:00-14:00 (1 weekend charge)</t>
  </si>
  <si>
    <t>Weekdays</t>
  </si>
  <si>
    <t>Western and Southern Europe - wholesale price</t>
  </si>
  <si>
    <t>Western and Southern Europe - 'energy and supply' price</t>
  </si>
  <si>
    <t>Eastern and South-Eastern Europe - wholesale price</t>
  </si>
  <si>
    <t>Eastern and South-Eastern Europe - 'energy and supply' price</t>
  </si>
  <si>
    <t>Northern Europe - wholesale price</t>
  </si>
  <si>
    <t>Northern Europe -  'energy and supply' price</t>
  </si>
  <si>
    <t>Base Household (3000 kWh)</t>
  </si>
  <si>
    <t>% of electricity bill (average)</t>
  </si>
  <si>
    <t>Average</t>
  </si>
  <si>
    <t>Uptake of dynamic price contracts (%)</t>
  </si>
  <si>
    <t>Sum regulated fixed, market fixed, regulated time of use, and regulated dynamic contracts HH</t>
  </si>
  <si>
    <t>Uptake HH regulated flat</t>
  </si>
  <si>
    <t>Uptake HH regulated time of use</t>
  </si>
  <si>
    <t>Uptake HH regulated dynamic</t>
  </si>
  <si>
    <t>DE/LU</t>
  </si>
  <si>
    <t>Number of days with day-ahead prices below 5 €/MWh 2024</t>
  </si>
  <si>
    <t>Region</t>
  </si>
  <si>
    <t>Heat pump (3000 kWh p.a.)</t>
  </si>
  <si>
    <t>Dishwasher (150 kWh p.a.)</t>
  </si>
  <si>
    <t>Water heating (640 kWh p.a.)</t>
  </si>
  <si>
    <t>Assumptions regarding the example households’ shiftable consumption and the typical and shifted time of consumption</t>
  </si>
  <si>
    <t>Laundry (240 kWh p.a.)</t>
  </si>
  <si>
    <t>Availability of regulated contracts, numerical</t>
  </si>
  <si>
    <t>Availability of regulated contracts, text</t>
  </si>
  <si>
    <t>A</t>
  </si>
  <si>
    <t>Net imports</t>
  </si>
  <si>
    <t>Gas</t>
  </si>
  <si>
    <t>Heat</t>
  </si>
  <si>
    <t>Non-renewable waste</t>
  </si>
  <si>
    <t>Oil, petroleum, peat, shale</t>
  </si>
  <si>
    <t>Renewables and biofuels</t>
  </si>
  <si>
    <t>Solid fossil fuels</t>
  </si>
  <si>
    <t>Primary production</t>
  </si>
  <si>
    <t>B</t>
  </si>
  <si>
    <t>Electricity/heat generation</t>
  </si>
  <si>
    <t>Flow/transformation</t>
  </si>
  <si>
    <t>C1</t>
  </si>
  <si>
    <t>Energy sector - energy use</t>
  </si>
  <si>
    <t>C2</t>
  </si>
  <si>
    <t>Distribution losses</t>
  </si>
  <si>
    <t>Non-energy use</t>
  </si>
  <si>
    <t>Households</t>
  </si>
  <si>
    <t>Industry sector</t>
  </si>
  <si>
    <t>Other sectors</t>
  </si>
  <si>
    <t>Transport sector</t>
  </si>
  <si>
    <t>Energy product</t>
  </si>
  <si>
    <t>Level</t>
  </si>
  <si>
    <t>Origin</t>
  </si>
  <si>
    <t>TWh</t>
  </si>
  <si>
    <t>GWh</t>
  </si>
  <si>
    <t>Flows to</t>
  </si>
  <si>
    <t>Executive summary, figure I: Share of electricity in final energy demand in the household, industrial and commercial sectors in the EU-27, 2023 (in TWh)</t>
  </si>
  <si>
    <t>Executive summary, figure II: Estimated average annual cost savings (electricity energy component) for a 3 000-kWh household from switching to a dynamic electricity contract and adjusting consumption behaviour, by geographical area, before, during and after the 2022 energy crisis</t>
  </si>
  <si>
    <t>Pre-energy crisis</t>
  </si>
  <si>
    <t>Energy crisis</t>
  </si>
  <si>
    <t>Post- energy crisis</t>
  </si>
  <si>
    <t>Executive summary, figure III: Smart meter roll-out across EU-27 and Norway in 2024</t>
  </si>
  <si>
    <t>Average daily, weekly and annual energy flexibility needs in 2025, 2028 (projected) and 2030 (projected) (in TWh)</t>
  </si>
  <si>
    <t>Average flexibility needs (TWh/year)</t>
  </si>
  <si>
    <t>Changes in electricity generation sources from 2010 to 2030 (projected) (in %)</t>
  </si>
  <si>
    <t>SUM</t>
  </si>
  <si>
    <t xml:space="preserve">EU energy balance by source and final consumption, 2018 (top) and 2023 (bottom) </t>
  </si>
  <si>
    <t>Average hourly generation by source (in GWh), day-ahead price (in EUR/MWh) and carbon dioxide (CO2) emissions intensity (in kg/MWh) for the EU-27 and Norway, August 2015 (top) and August 2025 (bottom) in nominal terms</t>
  </si>
  <si>
    <t>Herfindahl-Hirschman Index for the household (left) and non-household (right) electricity markets, in 2024</t>
  </si>
  <si>
    <t>Smart meter roll-out (in %) (left), uptake of market based dynamic-price contracts among households (in %) (middle)10 and availability of comparison tools that compare dynamic-price contracts (right) across the EU-27 and Norway in 2024</t>
  </si>
  <si>
    <t>Household expenditure on energy (energy, gas and other fuels)17 as a share of total spending (in %) (left) and share of households unable to keep their homes adequately warm (in %) (right) in 2022</t>
  </si>
  <si>
    <t>Flat-price and regulated contracts as a share of household contracts in a selection of Member States and Norway, in 2024</t>
  </si>
  <si>
    <t>Uptake HH regulated market fixed</t>
  </si>
  <si>
    <t>Trends in final electricity prices for household and industrial consumers in the EU between 2008 and 2024 (EUR cent/kWh and index value; base year 2008 = 100 %)</t>
  </si>
  <si>
    <t>Comparison of the average annual wholesale electricity price (in %) (left) and the energy and supply component for household customers (in %) (right) between 2023 and 2024</t>
  </si>
  <si>
    <t>Change in final household electricity prices between the first and second half of 2024 (in %) (left) and change in final household electricity prices between 2023 and 2024 (in %) (right)</t>
  </si>
  <si>
    <t>Number of days with day-ahead prices below EUR 5/MWh (left) and the percentage change between 2023 and 2024 (in %) (right)</t>
  </si>
  <si>
    <t>Days with day-ahead prices above EUR 150/MWh (left) and the percentage change between 2023 and 2024 (in %) (right)</t>
  </si>
  <si>
    <t>Breakdown of the weighted average final electricity price for households in the EU-27 between 2019 and 2024 (in %)</t>
  </si>
  <si>
    <t>In nominal terms</t>
  </si>
  <si>
    <t>In percentages</t>
  </si>
  <si>
    <t>Markets with and without regulated contracts across Member States and Norway (left) and share of household consumers under regulated contracts (in %) (right) in 2024</t>
  </si>
  <si>
    <t>Share of electricity volumes consumed by household consumption bands (in %), and average consumption per household (in kWh) in 2024</t>
  </si>
  <si>
    <t>Share of electricity volumes consumed by non-household consumption bands (in %), and average non-household electricity consumption per country (in MWh) in 2024</t>
  </si>
  <si>
    <t xml:space="preserve"> </t>
  </si>
  <si>
    <t>Average hourly household load curve and wholesale price (in EUR/MWh) in the EU-27 and Norway on weekdays (left) and weekends (right)</t>
  </si>
  <si>
    <t>Base households’ and higher-electricity-consumption households’ annual electricity consumption (in kWh per year), including shiftable consumption (in green)</t>
  </si>
  <si>
    <t>Estimated 2024 electricity bill savings (energy component) per household and region under a change in contract (Case 1) (bars: absolute savings (in EUR), markers: savings relative to overall electricity bill (in %))</t>
  </si>
  <si>
    <t>Estimated 2024 electricity bill savings (energy component) per household and region under a change in consumption behaviour (Case 2) (bars: absolute (in EUR), markers: relative to overall electricity bill (in %))</t>
  </si>
  <si>
    <t>Estimated cost savings (energy component) per base household under a change in contract and a change in consumption behaviour (Case 1 and Case 2) per geographical area over time (bars: absolute (in EUR), markers: relative to overall electricity bill (in %))</t>
  </si>
  <si>
    <t>Start energy crisis</t>
  </si>
  <si>
    <t>#</t>
  </si>
  <si>
    <t>Base household (3 000 kWh) load profile: hourly consumption on weekdays and weekends (in kWh) used for the modelling</t>
  </si>
  <si>
    <t>HP household (6 000 kWh) load profile: hourly consumption on weekdays and weekends (in kWh) used for the modelling</t>
  </si>
  <si>
    <t>EV household (6 500 kWh) load profile: hourly consumption on weekdays and weekends (in kWh) used for the modelling</t>
  </si>
  <si>
    <t>EV+HP household (9 500 kWh) load profile: hourly consumption on weekdays and weekends (in kWh) used for the modelling</t>
  </si>
  <si>
    <t>Water heating: net hourly load shift (in kWh) used for the modelling</t>
  </si>
  <si>
    <t>Laundry (washing and drying): net hourly load shift (in kWh) used for the modelling</t>
  </si>
  <si>
    <t>Dishwasher: net hourly load shift (in kWh) used for the modelling</t>
  </si>
  <si>
    <t>Heat pump: net hourly load shift (in kWh) used for the modelling</t>
  </si>
  <si>
    <t>Electric vehicle: net hourly load shift (in kWh) used for the modelling</t>
  </si>
  <si>
    <t>Average wholesale prices and ‘energy and supply’ price for weekdays and weekends for selected geographical regions for the whole year</t>
  </si>
  <si>
    <t>Average wholesale prices and ‘energy and supply’ price for weekdays and weekends for selected geographical regions during the heating season (November–March)</t>
  </si>
  <si>
    <t>Estimated annual electricity bill savings of a change of contract (Case 1) per modelled household type and per country (in EUR and % of electricity bill)</t>
  </si>
  <si>
    <t>Estimated annual electricity bill savings in 2024 of a change in consumption behaviour (Case 2) per modelled household type and per country (in EUR and % of electricity bill)</t>
  </si>
  <si>
    <t>Estimated cost savings for base household (3 000 kWh) of a change in contract and change in consumption behaviour (Case 1 and Case 2) per country between 2019 and 2024 (in EUR)</t>
  </si>
  <si>
    <t>Reference year</t>
  </si>
  <si>
    <t>Title</t>
  </si>
  <si>
    <t>Rewarding Flexibility: How retail contract choice can help unlock consumer flexibility</t>
  </si>
  <si>
    <t>Publication</t>
  </si>
  <si>
    <t>ACER retail monitoring 2025 - Dataset</t>
  </si>
  <si>
    <t>27.11.2025</t>
  </si>
  <si>
    <t xml:space="preserve">This document covers the underlying dataset of ACER's and CEER's 2025 retail Monitoring Report on rewarding flexibility: how retail contract choice can help unlock consumer flexibility.
Each figure is available in a separate tab. The numbering corresponds to the one in the report. 
The report is complemented by ACER's electricity and gas country sheets and retail prices dashboard.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</si>
</sst>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0.0"/>
  </numFmts>
  <fonts count="19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  <charset val="1"/>
    </font>
    <font>
      <sz val="11"/>
      <color rgb="FF000000"/>
      <name val="Aptos Narrow"/>
      <family val="2"/>
    </font>
    <font>
      <b/>
      <sz val="11"/>
      <name val="Calibri"/>
    </font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Aptos Narrow"/>
      <family val="2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</font>
    <font>
      <sz val="11"/>
      <color theme="1"/>
      <name val="Arial"/>
      <family val="2"/>
    </font>
    <font>
      <b/>
      <sz val="16"/>
      <color theme="0"/>
      <name val="Arial"/>
      <family val="2"/>
    </font>
    <font>
      <sz val="11"/>
      <name val="Aptos Narrow"/>
      <family val="2"/>
      <scheme val="minor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4F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CECD"/>
        <bgColor indexed="64"/>
      </patternFill>
    </fill>
    <fill>
      <patternFill patternType="solid">
        <fgColor rgb="FFF6E6E6"/>
        <bgColor indexed="64"/>
      </patternFill>
    </fill>
  </fills>
  <borders count="19">
    <border>
      <left/>
      <right/>
      <top/>
      <bottom/>
      <diagonal/>
    </border>
    <border>
      <left style="medium">
        <color rgb="FF92B5FF"/>
      </left>
      <right/>
      <top style="medium">
        <color rgb="FF92B5FF"/>
      </top>
      <bottom style="medium">
        <color rgb="FF92B5FF"/>
      </bottom>
      <diagonal/>
    </border>
    <border>
      <left/>
      <right/>
      <top style="medium">
        <color rgb="FF92B5FF"/>
      </top>
      <bottom style="medium">
        <color rgb="FF92B5FF"/>
      </bottom>
      <diagonal/>
    </border>
    <border>
      <left/>
      <right style="medium">
        <color rgb="FF92B5FF"/>
      </right>
      <top style="medium">
        <color rgb="FF92B5FF"/>
      </top>
      <bottom style="medium">
        <color rgb="FF92B5FF"/>
      </bottom>
      <diagonal/>
    </border>
    <border>
      <left style="medium">
        <color rgb="FF92B5FF"/>
      </left>
      <right/>
      <top/>
      <bottom style="medium">
        <color rgb="FF92B5FF"/>
      </bottom>
      <diagonal/>
    </border>
    <border>
      <left/>
      <right/>
      <top/>
      <bottom style="medium">
        <color rgb="FF92B5FF"/>
      </bottom>
      <diagonal/>
    </border>
    <border>
      <left/>
      <right style="medium">
        <color rgb="FF92B5FF"/>
      </right>
      <top/>
      <bottom style="medium">
        <color rgb="FF92B5FF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14" fillId="4" borderId="12" applyBorder="0">
      <alignment horizontal="center" vertical="center"/>
    </xf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9" fontId="0" fillId="0" borderId="0" xfId="1" applyFont="1"/>
    <xf numFmtId="9" fontId="0" fillId="0" borderId="0" xfId="0" applyNumberFormat="1"/>
    <xf numFmtId="10" fontId="0" fillId="0" borderId="0" xfId="0" applyNumberFormat="1"/>
    <xf numFmtId="0" fontId="0" fillId="0" borderId="0" xfId="0" quotePrefix="1"/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9" fontId="2" fillId="0" borderId="6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9" fontId="10" fillId="0" borderId="0" xfId="1" applyFont="1"/>
    <xf numFmtId="0" fontId="5" fillId="0" borderId="0" xfId="0" applyFont="1"/>
    <xf numFmtId="0" fontId="0" fillId="0" borderId="0" xfId="0" applyAlignment="1">
      <alignment horizontal="center"/>
    </xf>
    <xf numFmtId="165" fontId="0" fillId="0" borderId="0" xfId="0" applyNumberFormat="1"/>
    <xf numFmtId="9" fontId="2" fillId="0" borderId="0" xfId="1" applyFont="1"/>
    <xf numFmtId="0" fontId="0" fillId="3" borderId="0" xfId="0" applyFill="1"/>
    <xf numFmtId="0" fontId="11" fillId="3" borderId="0" xfId="0" applyFont="1" applyFill="1" applyAlignment="1">
      <alignment vertical="top" wrapText="1"/>
    </xf>
    <xf numFmtId="0" fontId="0" fillId="3" borderId="8" xfId="0" applyFill="1" applyBorder="1"/>
    <xf numFmtId="14" fontId="12" fillId="3" borderId="12" xfId="0" applyNumberFormat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5" fillId="5" borderId="12" xfId="2" applyFont="1" applyFill="1" applyBorder="1">
      <alignment horizontal="center" vertical="center"/>
    </xf>
    <xf numFmtId="0" fontId="15" fillId="5" borderId="14" xfId="2" applyFont="1" applyFill="1" applyBorder="1">
      <alignment horizontal="center" vertical="center"/>
    </xf>
    <xf numFmtId="0" fontId="15" fillId="5" borderId="7" xfId="2" applyFont="1" applyFill="1" applyBorder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 applyAlignment="1">
      <alignment vertical="center"/>
    </xf>
    <xf numFmtId="0" fontId="16" fillId="2" borderId="0" xfId="0" applyFont="1" applyFill="1" applyAlignment="1">
      <alignment horizontal="center" vertical="center" wrapText="1"/>
    </xf>
    <xf numFmtId="0" fontId="12" fillId="0" borderId="0" xfId="0" applyFont="1"/>
    <xf numFmtId="0" fontId="18" fillId="0" borderId="1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2" fontId="12" fillId="0" borderId="14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2" fontId="12" fillId="0" borderId="12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2" fontId="12" fillId="0" borderId="16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9" fontId="15" fillId="0" borderId="16" xfId="1" applyFont="1" applyBorder="1" applyAlignment="1">
      <alignment horizontal="center" vertical="center"/>
    </xf>
    <xf numFmtId="9" fontId="15" fillId="0" borderId="8" xfId="1" applyFont="1" applyBorder="1" applyAlignment="1">
      <alignment horizontal="center" vertical="center"/>
    </xf>
    <xf numFmtId="9" fontId="15" fillId="0" borderId="14" xfId="1" applyFont="1" applyBorder="1" applyAlignment="1">
      <alignment horizontal="center" vertical="center"/>
    </xf>
    <xf numFmtId="9" fontId="15" fillId="0" borderId="7" xfId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2" fontId="12" fillId="0" borderId="15" xfId="0" applyNumberFormat="1" applyFont="1" applyBorder="1" applyAlignment="1">
      <alignment horizontal="center" vertical="center"/>
    </xf>
    <xf numFmtId="9" fontId="12" fillId="0" borderId="14" xfId="1" applyFont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</cellXfs>
  <cellStyles count="3">
    <cellStyle name="Normal" xfId="0" builtinId="0"/>
    <cellStyle name="Per cent" xfId="1" builtinId="5"/>
    <cellStyle name="Retai" xfId="2" xr:uid="{D4D2DD34-2D89-4651-93DE-1039BE9DD31B}"/>
  </cellStyles>
  <dxfs count="0"/>
  <tableStyles count="0" defaultTableStyle="TableStyleMedium2" defaultPivotStyle="PivotStyleMedium9"/>
  <colors>
    <mruColors>
      <color rgb="FF004FEE"/>
      <color rgb="FFF6E6E6"/>
      <color rgb="FFEECECD"/>
      <color rgb="FF9BE6FD"/>
      <color rgb="FF75A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41263</xdr:colOff>
      <xdr:row>0</xdr:row>
      <xdr:rowOff>1</xdr:rowOff>
    </xdr:from>
    <xdr:to>
      <xdr:col>2</xdr:col>
      <xdr:colOff>344272</xdr:colOff>
      <xdr:row>5</xdr:row>
      <xdr:rowOff>73269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F762904-DAEF-0121-9E00-C220F903E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63" y="1"/>
          <a:ext cx="2082680" cy="102576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Custom">
      <a:dk1>
        <a:srgbClr val="000000"/>
      </a:dk1>
      <a:lt1>
        <a:srgbClr val="FFFFFF"/>
      </a:lt1>
      <a:dk2>
        <a:srgbClr val="004FEE"/>
      </a:dk2>
      <a:lt2>
        <a:srgbClr val="E6E6E6"/>
      </a:lt2>
      <a:accent1>
        <a:srgbClr val="73CDE1"/>
      </a:accent1>
      <a:accent2>
        <a:srgbClr val="FFE150"/>
      </a:accent2>
      <a:accent3>
        <a:srgbClr val="81F39C"/>
      </a:accent3>
      <a:accent4>
        <a:srgbClr val="BC9BDF"/>
      </a:accent4>
      <a:accent5>
        <a:srgbClr val="FC8585"/>
      </a:accent5>
      <a:accent6>
        <a:srgbClr val="FFB40E"/>
      </a:accent6>
      <a:hlink>
        <a:srgbClr val="004FEE"/>
      </a:hlink>
      <a:folHlink>
        <a:srgbClr val="004FEE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803AA-1A5E-4406-B0F8-4BA5ABAC897C}">
  <dimension ref="A6:C16"/>
  <sheetViews>
    <sheetView zoomScale="145" zoomScaleNormal="145" workbookViewId="0">
      <selection activeCell="C7" sqref="C7"/>
    </sheetView>
  </sheetViews>
  <sheetFormatPr defaultRowHeight="15" x14ac:dyDescent="0.25"/>
  <cols>
    <col min="1" max="1" width="4.42578125" style="32" customWidth="1"/>
    <col min="2" max="2" width="22.28515625" style="32" customWidth="1"/>
    <col min="3" max="3" width="80.5703125" style="32" bestFit="1" customWidth="1"/>
    <col min="4" max="16384" width="9.140625" style="32"/>
  </cols>
  <sheetData>
    <row r="6" spans="1:3" ht="24.95" customHeight="1" x14ac:dyDescent="0.25">
      <c r="B6" s="41" t="s">
        <v>274</v>
      </c>
      <c r="C6" s="41"/>
    </row>
    <row r="7" spans="1:3" ht="20.100000000000001" customHeight="1" x14ac:dyDescent="0.25">
      <c r="A7" s="34"/>
      <c r="B7" s="38" t="s">
        <v>271</v>
      </c>
      <c r="C7" s="36" t="s">
        <v>272</v>
      </c>
    </row>
    <row r="8" spans="1:3" ht="20.100000000000001" customHeight="1" x14ac:dyDescent="0.25">
      <c r="A8" s="34"/>
      <c r="B8" s="39" t="s">
        <v>270</v>
      </c>
      <c r="C8" s="37">
        <v>2024</v>
      </c>
    </row>
    <row r="9" spans="1:3" ht="20.100000000000001" customHeight="1" x14ac:dyDescent="0.25">
      <c r="A9" s="34"/>
      <c r="B9" s="40" t="s">
        <v>273</v>
      </c>
      <c r="C9" s="35" t="s">
        <v>275</v>
      </c>
    </row>
    <row r="10" spans="1:3" ht="20.100000000000001" customHeight="1" x14ac:dyDescent="0.25">
      <c r="A10" s="34"/>
      <c r="B10" s="42" t="s">
        <v>276</v>
      </c>
      <c r="C10" s="43"/>
    </row>
    <row r="11" spans="1:3" ht="20.100000000000001" customHeight="1" x14ac:dyDescent="0.25">
      <c r="A11" s="34"/>
      <c r="B11" s="44"/>
      <c r="C11" s="45"/>
    </row>
    <row r="12" spans="1:3" ht="20.100000000000001" customHeight="1" x14ac:dyDescent="0.25">
      <c r="A12" s="34"/>
      <c r="B12" s="44"/>
      <c r="C12" s="45"/>
    </row>
    <row r="13" spans="1:3" ht="20.100000000000001" customHeight="1" x14ac:dyDescent="0.25">
      <c r="A13" s="34"/>
      <c r="B13" s="46"/>
      <c r="C13" s="47"/>
    </row>
    <row r="14" spans="1:3" x14ac:dyDescent="0.25">
      <c r="B14" s="33"/>
      <c r="C14" s="33"/>
    </row>
    <row r="15" spans="1:3" x14ac:dyDescent="0.25">
      <c r="B15" s="33"/>
      <c r="C15" s="33"/>
    </row>
    <row r="16" spans="1:3" x14ac:dyDescent="0.25">
      <c r="B16" s="33"/>
      <c r="C16" s="33"/>
    </row>
  </sheetData>
  <mergeCells count="2">
    <mergeCell ref="B6:C6"/>
    <mergeCell ref="B10:C1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3B737-2618-4809-832A-76F71F5FC7F3}">
  <dimension ref="A1:E30"/>
  <sheetViews>
    <sheetView workbookViewId="0">
      <selection activeCell="D1" sqref="D1:D1048576"/>
    </sheetView>
  </sheetViews>
  <sheetFormatPr defaultRowHeight="15" x14ac:dyDescent="0.25"/>
  <cols>
    <col min="2" max="2" width="38.5703125" bestFit="1" customWidth="1"/>
    <col min="3" max="3" width="38.5703125" customWidth="1"/>
    <col min="4" max="4" width="43" bestFit="1" customWidth="1"/>
    <col min="5" max="5" width="38.5703125" bestFit="1" customWidth="1"/>
    <col min="6" max="6" width="43" bestFit="1" customWidth="1"/>
  </cols>
  <sheetData>
    <row r="1" spans="1:5" x14ac:dyDescent="0.25">
      <c r="A1" t="s">
        <v>233</v>
      </c>
    </row>
    <row r="2" spans="1:5" x14ac:dyDescent="0.25">
      <c r="A2" t="s">
        <v>8</v>
      </c>
      <c r="B2" t="s">
        <v>9</v>
      </c>
      <c r="C2" t="s">
        <v>178</v>
      </c>
      <c r="D2" t="s">
        <v>62</v>
      </c>
      <c r="E2" t="s">
        <v>63</v>
      </c>
    </row>
    <row r="3" spans="1:5" x14ac:dyDescent="0.25">
      <c r="A3" t="s">
        <v>10</v>
      </c>
      <c r="B3" s="5">
        <v>0.97</v>
      </c>
      <c r="C3" s="27"/>
      <c r="D3">
        <v>1</v>
      </c>
      <c r="E3" t="str">
        <f t="shared" ref="E3:E30" si="0">IF(D3,"Yes","No")</f>
        <v>Yes</v>
      </c>
    </row>
    <row r="4" spans="1:5" x14ac:dyDescent="0.25">
      <c r="A4" t="s">
        <v>11</v>
      </c>
      <c r="B4" s="5">
        <v>0.4551</v>
      </c>
      <c r="C4" s="27">
        <v>0</v>
      </c>
      <c r="D4">
        <v>1</v>
      </c>
      <c r="E4" t="str">
        <f t="shared" si="0"/>
        <v>Yes</v>
      </c>
    </row>
    <row r="5" spans="1:5" x14ac:dyDescent="0.25">
      <c r="A5" t="s">
        <v>12</v>
      </c>
      <c r="B5" s="5"/>
      <c r="C5" s="27">
        <v>0</v>
      </c>
      <c r="D5">
        <v>1</v>
      </c>
      <c r="E5" t="str">
        <f t="shared" si="0"/>
        <v>Yes</v>
      </c>
    </row>
    <row r="6" spans="1:5" x14ac:dyDescent="0.25">
      <c r="A6" t="s">
        <v>13</v>
      </c>
      <c r="B6" s="5">
        <v>0</v>
      </c>
      <c r="C6" s="27"/>
      <c r="D6">
        <v>0</v>
      </c>
      <c r="E6" t="str">
        <f t="shared" si="0"/>
        <v>No</v>
      </c>
    </row>
    <row r="7" spans="1:5" x14ac:dyDescent="0.25">
      <c r="A7" t="s">
        <v>14</v>
      </c>
      <c r="B7" s="5"/>
      <c r="C7" s="27">
        <v>0.01</v>
      </c>
      <c r="D7">
        <v>0</v>
      </c>
      <c r="E7" t="str">
        <f t="shared" si="0"/>
        <v>No</v>
      </c>
    </row>
    <row r="8" spans="1:5" x14ac:dyDescent="0.25">
      <c r="A8" t="s">
        <v>15</v>
      </c>
      <c r="B8" s="5">
        <v>0.02</v>
      </c>
      <c r="C8" s="27">
        <v>0.01</v>
      </c>
      <c r="D8">
        <v>1</v>
      </c>
      <c r="E8" t="str">
        <f t="shared" si="0"/>
        <v>Yes</v>
      </c>
    </row>
    <row r="9" spans="1:5" x14ac:dyDescent="0.25">
      <c r="A9" t="s">
        <v>16</v>
      </c>
      <c r="B9" s="5">
        <v>1</v>
      </c>
      <c r="C9" s="27"/>
      <c r="D9">
        <v>1</v>
      </c>
      <c r="E9" t="str">
        <f t="shared" si="0"/>
        <v>Yes</v>
      </c>
    </row>
    <row r="10" spans="1:5" x14ac:dyDescent="0.25">
      <c r="A10" t="s">
        <v>17</v>
      </c>
      <c r="B10" s="5">
        <v>0.99</v>
      </c>
      <c r="C10" s="27"/>
      <c r="D10">
        <v>1</v>
      </c>
      <c r="E10" t="str">
        <f t="shared" si="0"/>
        <v>Yes</v>
      </c>
    </row>
    <row r="11" spans="1:5" x14ac:dyDescent="0.25">
      <c r="A11" t="s">
        <v>18</v>
      </c>
      <c r="B11" s="5">
        <v>0.99</v>
      </c>
      <c r="C11" s="27">
        <v>0.31</v>
      </c>
      <c r="D11">
        <v>1</v>
      </c>
      <c r="E11" t="str">
        <f t="shared" si="0"/>
        <v>Yes</v>
      </c>
    </row>
    <row r="12" spans="1:5" x14ac:dyDescent="0.25">
      <c r="A12" t="s">
        <v>19</v>
      </c>
      <c r="B12" s="5">
        <v>0.99</v>
      </c>
      <c r="C12" s="27">
        <v>0.27</v>
      </c>
      <c r="D12">
        <v>1</v>
      </c>
      <c r="E12" t="str">
        <f t="shared" si="0"/>
        <v>Yes</v>
      </c>
    </row>
    <row r="13" spans="1:5" x14ac:dyDescent="0.25">
      <c r="A13" t="s">
        <v>20</v>
      </c>
      <c r="B13" s="5">
        <v>0.94</v>
      </c>
      <c r="C13" s="27">
        <v>0</v>
      </c>
      <c r="D13">
        <v>0</v>
      </c>
      <c r="E13" t="str">
        <f t="shared" si="0"/>
        <v>No</v>
      </c>
    </row>
    <row r="14" spans="1:5" x14ac:dyDescent="0.25">
      <c r="A14" t="s">
        <v>21</v>
      </c>
      <c r="B14" s="5"/>
      <c r="C14" s="27">
        <v>0</v>
      </c>
      <c r="D14">
        <v>0</v>
      </c>
      <c r="E14" t="str">
        <f t="shared" si="0"/>
        <v>No</v>
      </c>
    </row>
    <row r="15" spans="1:5" x14ac:dyDescent="0.25">
      <c r="A15" t="s">
        <v>22</v>
      </c>
      <c r="B15" s="5">
        <v>0.34</v>
      </c>
      <c r="C15" s="27"/>
      <c r="D15">
        <v>0</v>
      </c>
      <c r="E15" t="str">
        <f t="shared" si="0"/>
        <v>No</v>
      </c>
    </row>
    <row r="16" spans="1:5" x14ac:dyDescent="0.25">
      <c r="A16" t="s">
        <v>23</v>
      </c>
      <c r="B16" s="5">
        <v>0.108</v>
      </c>
      <c r="C16" s="27">
        <v>0</v>
      </c>
      <c r="D16">
        <v>1</v>
      </c>
      <c r="E16" t="str">
        <f t="shared" si="0"/>
        <v>Yes</v>
      </c>
    </row>
    <row r="17" spans="1:5" x14ac:dyDescent="0.25">
      <c r="A17" t="s">
        <v>24</v>
      </c>
      <c r="B17" s="5">
        <v>0.84</v>
      </c>
      <c r="C17" s="27">
        <v>0</v>
      </c>
      <c r="D17">
        <v>0</v>
      </c>
      <c r="E17" t="str">
        <f t="shared" si="0"/>
        <v>No</v>
      </c>
    </row>
    <row r="18" spans="1:5" x14ac:dyDescent="0.25">
      <c r="A18" t="s">
        <v>26</v>
      </c>
      <c r="B18" s="5">
        <v>0.999</v>
      </c>
      <c r="C18" s="27">
        <v>0.01</v>
      </c>
      <c r="D18">
        <v>0</v>
      </c>
      <c r="E18" t="str">
        <f t="shared" si="0"/>
        <v>No</v>
      </c>
    </row>
    <row r="19" spans="1:5" x14ac:dyDescent="0.25">
      <c r="A19" t="s">
        <v>27</v>
      </c>
      <c r="B19" s="5">
        <v>0.51</v>
      </c>
      <c r="C19" s="27">
        <v>0.03</v>
      </c>
      <c r="D19">
        <v>1</v>
      </c>
      <c r="E19" t="str">
        <f t="shared" si="0"/>
        <v>Yes</v>
      </c>
    </row>
    <row r="20" spans="1:5" x14ac:dyDescent="0.25">
      <c r="A20" t="s">
        <v>28</v>
      </c>
      <c r="B20" s="5">
        <v>0.9919</v>
      </c>
      <c r="C20" s="27">
        <v>0</v>
      </c>
      <c r="D20">
        <v>1</v>
      </c>
      <c r="E20" t="str">
        <f t="shared" si="0"/>
        <v>Yes</v>
      </c>
    </row>
    <row r="21" spans="1:5" x14ac:dyDescent="0.25">
      <c r="A21" t="s">
        <v>29</v>
      </c>
      <c r="B21" s="5">
        <v>0.99</v>
      </c>
      <c r="C21" s="27">
        <v>0.16</v>
      </c>
      <c r="D21">
        <v>1</v>
      </c>
      <c r="E21" t="str">
        <f t="shared" si="0"/>
        <v>Yes</v>
      </c>
    </row>
    <row r="22" spans="1:5" x14ac:dyDescent="0.25">
      <c r="A22" t="s">
        <v>30</v>
      </c>
      <c r="B22" s="5">
        <v>0.93099999999999905</v>
      </c>
      <c r="C22" s="27">
        <v>0</v>
      </c>
      <c r="D22">
        <v>0</v>
      </c>
      <c r="E22" t="str">
        <f t="shared" si="0"/>
        <v>No</v>
      </c>
    </row>
    <row r="23" spans="1:5" x14ac:dyDescent="0.25">
      <c r="A23" t="s">
        <v>31</v>
      </c>
      <c r="B23" s="5">
        <v>0.9</v>
      </c>
      <c r="C23" s="27">
        <v>0.06</v>
      </c>
      <c r="D23">
        <v>1</v>
      </c>
      <c r="E23" t="str">
        <f t="shared" si="0"/>
        <v>Yes</v>
      </c>
    </row>
    <row r="24" spans="1:5" x14ac:dyDescent="0.25">
      <c r="A24" t="s">
        <v>32</v>
      </c>
      <c r="B24" s="5">
        <v>0.98799999999999999</v>
      </c>
      <c r="C24" s="27">
        <v>0.94</v>
      </c>
      <c r="D24">
        <v>1</v>
      </c>
      <c r="E24" t="str">
        <f t="shared" si="0"/>
        <v>Yes</v>
      </c>
    </row>
    <row r="25" spans="1:5" x14ac:dyDescent="0.25">
      <c r="A25" t="s">
        <v>33</v>
      </c>
      <c r="B25" s="5">
        <v>0.36</v>
      </c>
      <c r="C25" s="27">
        <v>0</v>
      </c>
      <c r="D25">
        <v>1</v>
      </c>
      <c r="E25" t="str">
        <f t="shared" si="0"/>
        <v>Yes</v>
      </c>
    </row>
    <row r="26" spans="1:5" x14ac:dyDescent="0.25">
      <c r="A26" t="s">
        <v>34</v>
      </c>
      <c r="B26" s="5">
        <v>0.99</v>
      </c>
      <c r="C26" s="27">
        <v>0</v>
      </c>
      <c r="D26">
        <v>0</v>
      </c>
      <c r="E26" t="str">
        <f t="shared" si="0"/>
        <v>No</v>
      </c>
    </row>
    <row r="27" spans="1:5" x14ac:dyDescent="0.25">
      <c r="A27" t="s">
        <v>35</v>
      </c>
      <c r="B27" s="5">
        <v>0.27</v>
      </c>
      <c r="C27" s="27">
        <v>0</v>
      </c>
      <c r="D27">
        <v>0</v>
      </c>
      <c r="E27" t="str">
        <f t="shared" si="0"/>
        <v>No</v>
      </c>
    </row>
    <row r="28" spans="1:5" x14ac:dyDescent="0.25">
      <c r="A28" t="s">
        <v>36</v>
      </c>
      <c r="B28" s="5">
        <v>1</v>
      </c>
      <c r="C28" s="27">
        <v>0.17</v>
      </c>
      <c r="D28">
        <v>1</v>
      </c>
      <c r="E28" t="str">
        <f t="shared" si="0"/>
        <v>Yes</v>
      </c>
    </row>
    <row r="29" spans="1:5" x14ac:dyDescent="0.25">
      <c r="A29" t="s">
        <v>37</v>
      </c>
      <c r="B29" s="5">
        <v>0.97</v>
      </c>
      <c r="C29" s="27">
        <v>0.03</v>
      </c>
      <c r="D29">
        <v>1</v>
      </c>
      <c r="E29" t="str">
        <f t="shared" si="0"/>
        <v>Yes</v>
      </c>
    </row>
    <row r="30" spans="1:5" x14ac:dyDescent="0.25">
      <c r="A30" t="s">
        <v>38</v>
      </c>
      <c r="B30" s="5"/>
      <c r="C30" s="27"/>
      <c r="D30">
        <v>1</v>
      </c>
      <c r="E30" t="str">
        <f t="shared" si="0"/>
        <v>Yes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AC889-3117-4FB2-BA4A-CCA2B9AF24FB}">
  <dimension ref="A1:E30"/>
  <sheetViews>
    <sheetView workbookViewId="0">
      <selection activeCell="B29" sqref="B29"/>
    </sheetView>
  </sheetViews>
  <sheetFormatPr defaultRowHeight="15" x14ac:dyDescent="0.25"/>
  <cols>
    <col min="1" max="1" width="12.140625" customWidth="1"/>
    <col min="2" max="2" width="52.7109375" bestFit="1" customWidth="1"/>
    <col min="3" max="3" width="28.140625" customWidth="1"/>
    <col min="4" max="4" width="11.85546875" bestFit="1" customWidth="1"/>
    <col min="5" max="6" width="52.7109375" bestFit="1" customWidth="1"/>
  </cols>
  <sheetData>
    <row r="1" spans="1:5" x14ac:dyDescent="0.25">
      <c r="A1" t="s">
        <v>234</v>
      </c>
    </row>
    <row r="2" spans="1:5" x14ac:dyDescent="0.25">
      <c r="A2" t="s">
        <v>8</v>
      </c>
      <c r="B2" t="s">
        <v>64</v>
      </c>
      <c r="D2" t="s">
        <v>8</v>
      </c>
      <c r="E2" t="s">
        <v>92</v>
      </c>
    </row>
    <row r="3" spans="1:5" x14ac:dyDescent="0.25">
      <c r="A3" t="s">
        <v>65</v>
      </c>
      <c r="B3" s="6">
        <v>0.05</v>
      </c>
      <c r="C3" s="6"/>
      <c r="D3" t="s">
        <v>65</v>
      </c>
      <c r="E3" s="6">
        <v>0.03</v>
      </c>
    </row>
    <row r="4" spans="1:5" x14ac:dyDescent="0.25">
      <c r="A4" t="s">
        <v>66</v>
      </c>
      <c r="B4" s="6">
        <v>0.08</v>
      </c>
      <c r="C4" s="6"/>
      <c r="D4" t="s">
        <v>66</v>
      </c>
      <c r="E4" s="6">
        <v>0.05</v>
      </c>
    </row>
    <row r="5" spans="1:5" x14ac:dyDescent="0.25">
      <c r="A5" t="s">
        <v>67</v>
      </c>
      <c r="B5" s="6">
        <v>0.06</v>
      </c>
      <c r="C5" s="6"/>
      <c r="D5" t="s">
        <v>67</v>
      </c>
      <c r="E5" s="6">
        <v>0.23</v>
      </c>
    </row>
    <row r="6" spans="1:5" x14ac:dyDescent="0.25">
      <c r="A6" t="s">
        <v>68</v>
      </c>
      <c r="B6" s="6">
        <v>0.05</v>
      </c>
      <c r="C6" s="6"/>
      <c r="D6" t="s">
        <v>68</v>
      </c>
      <c r="E6" s="6">
        <v>7.0000000000000007E-2</v>
      </c>
    </row>
    <row r="7" spans="1:5" x14ac:dyDescent="0.25">
      <c r="A7" t="s">
        <v>69</v>
      </c>
      <c r="B7" s="6">
        <v>0.04</v>
      </c>
      <c r="C7" s="6"/>
      <c r="D7" t="s">
        <v>69</v>
      </c>
      <c r="E7" s="6">
        <v>0.19</v>
      </c>
    </row>
    <row r="8" spans="1:5" x14ac:dyDescent="0.25">
      <c r="A8" t="s">
        <v>70</v>
      </c>
      <c r="B8" s="6">
        <v>0.06</v>
      </c>
      <c r="C8" s="6"/>
      <c r="D8" t="s">
        <v>70</v>
      </c>
      <c r="E8" s="6">
        <v>0.03</v>
      </c>
    </row>
    <row r="9" spans="1:5" x14ac:dyDescent="0.25">
      <c r="A9" t="s">
        <v>71</v>
      </c>
      <c r="B9" s="6">
        <v>0.06</v>
      </c>
      <c r="C9" s="6"/>
      <c r="D9" t="s">
        <v>71</v>
      </c>
      <c r="E9" s="6">
        <v>0.05</v>
      </c>
    </row>
    <row r="10" spans="1:5" x14ac:dyDescent="0.25">
      <c r="A10" t="s">
        <v>72</v>
      </c>
      <c r="B10" s="6">
        <v>7.0000000000000007E-2</v>
      </c>
      <c r="C10" s="6"/>
      <c r="D10" t="s">
        <v>72</v>
      </c>
      <c r="E10" s="6">
        <v>0.03</v>
      </c>
    </row>
    <row r="11" spans="1:5" x14ac:dyDescent="0.25">
      <c r="A11" t="s">
        <v>73</v>
      </c>
      <c r="B11" s="6">
        <v>0.06</v>
      </c>
      <c r="C11" s="6"/>
      <c r="D11" t="s">
        <v>73</v>
      </c>
      <c r="E11" s="6">
        <v>0.01</v>
      </c>
    </row>
    <row r="12" spans="1:5" x14ac:dyDescent="0.25">
      <c r="A12" t="s">
        <v>74</v>
      </c>
      <c r="B12" s="6">
        <v>0.05</v>
      </c>
      <c r="C12" s="6"/>
      <c r="D12" t="s">
        <v>74</v>
      </c>
      <c r="E12" s="6">
        <v>0.11</v>
      </c>
    </row>
    <row r="13" spans="1:5" x14ac:dyDescent="0.25">
      <c r="A13" t="s">
        <v>75</v>
      </c>
      <c r="B13" s="6">
        <v>0.05</v>
      </c>
      <c r="C13" s="6"/>
      <c r="D13" t="s">
        <v>75</v>
      </c>
      <c r="E13" s="6">
        <v>7.0000000000000007E-2</v>
      </c>
    </row>
    <row r="14" spans="1:5" x14ac:dyDescent="0.25">
      <c r="A14" t="s">
        <v>76</v>
      </c>
      <c r="B14" s="6">
        <v>0.04</v>
      </c>
      <c r="C14" s="6"/>
      <c r="D14" t="s">
        <v>76</v>
      </c>
      <c r="E14" s="6">
        <v>0.19</v>
      </c>
    </row>
    <row r="15" spans="1:5" x14ac:dyDescent="0.25">
      <c r="A15" t="s">
        <v>77</v>
      </c>
      <c r="B15" s="6">
        <v>0.04</v>
      </c>
      <c r="C15" s="6"/>
      <c r="D15" t="s">
        <v>77</v>
      </c>
      <c r="E15" s="6">
        <v>0.05</v>
      </c>
    </row>
    <row r="16" spans="1:5" x14ac:dyDescent="0.25">
      <c r="A16" t="s">
        <v>78</v>
      </c>
      <c r="B16" s="6">
        <v>0.05</v>
      </c>
      <c r="C16" s="6"/>
      <c r="D16" t="s">
        <v>78</v>
      </c>
      <c r="E16" s="6">
        <v>7.0000000000000007E-2</v>
      </c>
    </row>
    <row r="17" spans="1:5" x14ac:dyDescent="0.25">
      <c r="A17" t="s">
        <v>79</v>
      </c>
      <c r="B17" s="6">
        <v>0.06</v>
      </c>
      <c r="C17" s="6"/>
      <c r="D17" t="s">
        <v>79</v>
      </c>
      <c r="E17" s="6">
        <v>0.09</v>
      </c>
    </row>
    <row r="18" spans="1:5" x14ac:dyDescent="0.25">
      <c r="A18" t="s">
        <v>80</v>
      </c>
      <c r="B18" s="6">
        <v>7.0000000000000007E-2</v>
      </c>
      <c r="C18" s="6"/>
      <c r="D18" t="s">
        <v>80</v>
      </c>
      <c r="E18" s="6">
        <v>7.0000000000000007E-2</v>
      </c>
    </row>
    <row r="19" spans="1:5" x14ac:dyDescent="0.25">
      <c r="A19" t="s">
        <v>81</v>
      </c>
      <c r="B19" s="6">
        <v>0.05</v>
      </c>
      <c r="C19" s="6"/>
      <c r="D19" t="s">
        <v>81</v>
      </c>
      <c r="E19" s="6">
        <v>0.18</v>
      </c>
    </row>
    <row r="20" spans="1:5" x14ac:dyDescent="0.25">
      <c r="A20" t="s">
        <v>82</v>
      </c>
      <c r="B20" s="6">
        <v>0.03</v>
      </c>
      <c r="C20" s="6"/>
      <c r="D20" t="s">
        <v>82</v>
      </c>
      <c r="E20" s="6">
        <v>0.02</v>
      </c>
    </row>
    <row r="21" spans="1:5" x14ac:dyDescent="0.25">
      <c r="A21" t="s">
        <v>83</v>
      </c>
      <c r="B21" s="6">
        <v>0.02</v>
      </c>
      <c r="C21" s="6"/>
      <c r="D21" t="s">
        <v>83</v>
      </c>
      <c r="E21" s="6">
        <v>0.08</v>
      </c>
    </row>
    <row r="22" spans="1:5" x14ac:dyDescent="0.25">
      <c r="A22" t="s">
        <v>84</v>
      </c>
      <c r="B22" s="6">
        <v>0.03</v>
      </c>
      <c r="C22" s="6"/>
      <c r="D22" t="s">
        <v>84</v>
      </c>
      <c r="E22" s="6">
        <v>0.05</v>
      </c>
    </row>
    <row r="23" spans="1:5" x14ac:dyDescent="0.25">
      <c r="A23" t="s">
        <v>85</v>
      </c>
      <c r="B23" s="6">
        <v>0.08</v>
      </c>
      <c r="C23" s="6"/>
      <c r="D23" t="s">
        <v>93</v>
      </c>
      <c r="E23" s="6">
        <v>0.02</v>
      </c>
    </row>
    <row r="24" spans="1:5" x14ac:dyDescent="0.25">
      <c r="A24" t="s">
        <v>86</v>
      </c>
      <c r="B24" s="6">
        <v>0.03</v>
      </c>
      <c r="C24" s="6"/>
      <c r="D24" t="s">
        <v>85</v>
      </c>
      <c r="E24" s="6">
        <v>0.05</v>
      </c>
    </row>
    <row r="25" spans="1:5" x14ac:dyDescent="0.25">
      <c r="A25" t="s">
        <v>87</v>
      </c>
      <c r="B25" s="6">
        <v>0.03</v>
      </c>
      <c r="C25" s="6"/>
      <c r="D25" t="s">
        <v>86</v>
      </c>
      <c r="E25" s="6">
        <v>0.18</v>
      </c>
    </row>
    <row r="26" spans="1:5" x14ac:dyDescent="0.25">
      <c r="A26" t="s">
        <v>88</v>
      </c>
      <c r="B26" s="6">
        <v>0.08</v>
      </c>
      <c r="C26" s="6"/>
      <c r="D26" t="s">
        <v>87</v>
      </c>
      <c r="E26" s="6">
        <v>0.15</v>
      </c>
    </row>
    <row r="27" spans="1:5" x14ac:dyDescent="0.25">
      <c r="A27" t="s">
        <v>89</v>
      </c>
      <c r="B27" s="6">
        <v>0.06</v>
      </c>
      <c r="C27" s="6"/>
      <c r="D27" t="s">
        <v>88</v>
      </c>
      <c r="E27" s="6">
        <v>7.0000000000000007E-2</v>
      </c>
    </row>
    <row r="28" spans="1:5" x14ac:dyDescent="0.25">
      <c r="A28" t="s">
        <v>90</v>
      </c>
      <c r="B28" s="6">
        <v>0.04</v>
      </c>
      <c r="C28" s="6"/>
      <c r="D28" t="s">
        <v>89</v>
      </c>
      <c r="E28" s="6">
        <v>0.03</v>
      </c>
    </row>
    <row r="29" spans="1:5" x14ac:dyDescent="0.25">
      <c r="A29" t="s">
        <v>91</v>
      </c>
      <c r="B29" s="6">
        <v>7.0000000000000007E-2</v>
      </c>
      <c r="C29" s="6"/>
      <c r="D29" t="s">
        <v>90</v>
      </c>
      <c r="E29" s="6">
        <v>0.17</v>
      </c>
    </row>
    <row r="30" spans="1:5" x14ac:dyDescent="0.25">
      <c r="D30" t="s">
        <v>91</v>
      </c>
      <c r="E30" s="6">
        <v>0.03</v>
      </c>
    </row>
  </sheetData>
  <sortState xmlns:xlrd2="http://schemas.microsoft.com/office/spreadsheetml/2017/richdata2" ref="D3:E30">
    <sortCondition ref="D3:D30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C876D-20AB-4215-A9CF-B7EAA0DD033A}">
  <dimension ref="A1:F24"/>
  <sheetViews>
    <sheetView workbookViewId="0">
      <selection activeCell="F2" sqref="F2"/>
    </sheetView>
  </sheetViews>
  <sheetFormatPr defaultRowHeight="15" x14ac:dyDescent="0.25"/>
  <cols>
    <col min="2" max="2" width="22.5703125" bestFit="1" customWidth="1"/>
    <col min="3" max="3" width="29.42578125" bestFit="1" customWidth="1"/>
    <col min="4" max="4" width="30.7109375" bestFit="1" customWidth="1"/>
    <col min="5" max="5" width="27.42578125" bestFit="1" customWidth="1"/>
    <col min="6" max="6" width="84.5703125" bestFit="1" customWidth="1"/>
  </cols>
  <sheetData>
    <row r="1" spans="1:6" x14ac:dyDescent="0.25">
      <c r="A1" t="s">
        <v>235</v>
      </c>
    </row>
    <row r="2" spans="1:6" x14ac:dyDescent="0.25">
      <c r="A2" t="s">
        <v>8</v>
      </c>
      <c r="B2" t="s">
        <v>180</v>
      </c>
      <c r="C2" t="s">
        <v>181</v>
      </c>
      <c r="D2" t="s">
        <v>236</v>
      </c>
      <c r="E2" t="s">
        <v>182</v>
      </c>
      <c r="F2" t="s">
        <v>179</v>
      </c>
    </row>
    <row r="3" spans="1:6" x14ac:dyDescent="0.25">
      <c r="A3" t="s">
        <v>12</v>
      </c>
      <c r="B3" s="6">
        <v>1</v>
      </c>
      <c r="D3" s="6">
        <v>0</v>
      </c>
      <c r="F3" s="6">
        <v>1</v>
      </c>
    </row>
    <row r="4" spans="1:6" x14ac:dyDescent="0.25">
      <c r="A4" t="s">
        <v>22</v>
      </c>
      <c r="B4" s="6">
        <v>1</v>
      </c>
      <c r="C4" s="6">
        <v>0</v>
      </c>
      <c r="E4" s="6">
        <v>0</v>
      </c>
      <c r="F4" s="6">
        <v>1</v>
      </c>
    </row>
    <row r="5" spans="1:6" x14ac:dyDescent="0.25">
      <c r="A5" t="s">
        <v>23</v>
      </c>
      <c r="B5" s="6">
        <v>1</v>
      </c>
      <c r="D5" s="6">
        <v>0</v>
      </c>
      <c r="F5" s="6">
        <v>1</v>
      </c>
    </row>
    <row r="6" spans="1:6" x14ac:dyDescent="0.25">
      <c r="A6" t="s">
        <v>30</v>
      </c>
      <c r="B6" s="6">
        <v>1</v>
      </c>
      <c r="D6" s="6">
        <v>0</v>
      </c>
      <c r="F6" s="6">
        <v>1</v>
      </c>
    </row>
    <row r="7" spans="1:6" x14ac:dyDescent="0.25">
      <c r="A7" t="s">
        <v>35</v>
      </c>
      <c r="D7" s="6">
        <v>1</v>
      </c>
      <c r="F7" s="6">
        <v>1</v>
      </c>
    </row>
    <row r="8" spans="1:6" x14ac:dyDescent="0.25">
      <c r="A8" t="s">
        <v>15</v>
      </c>
      <c r="D8" s="6">
        <v>0.99</v>
      </c>
      <c r="F8" s="6">
        <v>0.99</v>
      </c>
    </row>
    <row r="9" spans="1:6" x14ac:dyDescent="0.25">
      <c r="A9" t="s">
        <v>31</v>
      </c>
      <c r="D9" s="6">
        <v>0.94</v>
      </c>
      <c r="F9" s="6">
        <v>0.94</v>
      </c>
    </row>
    <row r="10" spans="1:6" x14ac:dyDescent="0.25">
      <c r="A10" t="s">
        <v>34</v>
      </c>
      <c r="B10" s="6">
        <v>0.16</v>
      </c>
      <c r="C10" s="6">
        <v>0.02</v>
      </c>
      <c r="D10" s="6">
        <v>0.76</v>
      </c>
      <c r="E10" s="6">
        <v>0</v>
      </c>
      <c r="F10" s="6">
        <v>0.94</v>
      </c>
    </row>
    <row r="11" spans="1:6" x14ac:dyDescent="0.25">
      <c r="A11" t="s">
        <v>33</v>
      </c>
      <c r="B11" s="6">
        <v>0.56000000000000005</v>
      </c>
      <c r="C11" s="6">
        <v>7.0000000000000007E-2</v>
      </c>
      <c r="D11" s="6">
        <v>0.26</v>
      </c>
      <c r="F11" s="6">
        <v>0.89</v>
      </c>
    </row>
    <row r="12" spans="1:6" x14ac:dyDescent="0.25">
      <c r="A12" t="s">
        <v>18</v>
      </c>
      <c r="D12" s="6">
        <v>0.56999999999999995</v>
      </c>
      <c r="E12" s="6">
        <v>0.28999999999999998</v>
      </c>
      <c r="F12" s="6">
        <v>0.86</v>
      </c>
    </row>
    <row r="13" spans="1:6" x14ac:dyDescent="0.25">
      <c r="A13" t="s">
        <v>29</v>
      </c>
      <c r="D13" s="6">
        <v>0.84</v>
      </c>
      <c r="F13" s="6">
        <v>0.84</v>
      </c>
    </row>
    <row r="14" spans="1:6" x14ac:dyDescent="0.25">
      <c r="A14" t="s">
        <v>20</v>
      </c>
      <c r="B14" s="6">
        <v>0.28999999999999998</v>
      </c>
      <c r="C14" s="6">
        <v>0.28000000000000003</v>
      </c>
      <c r="D14" s="6">
        <v>7.0000000000000007E-2</v>
      </c>
      <c r="E14" s="6">
        <v>0</v>
      </c>
      <c r="F14" s="6">
        <v>0.64</v>
      </c>
    </row>
    <row r="15" spans="1:6" x14ac:dyDescent="0.25">
      <c r="A15" t="s">
        <v>27</v>
      </c>
      <c r="D15" s="6">
        <v>0.61</v>
      </c>
      <c r="F15" s="6">
        <v>0.61</v>
      </c>
    </row>
    <row r="16" spans="1:6" x14ac:dyDescent="0.25">
      <c r="A16" t="s">
        <v>19</v>
      </c>
      <c r="D16" s="6">
        <v>0.49</v>
      </c>
      <c r="F16" s="6">
        <v>0.49</v>
      </c>
    </row>
    <row r="17" spans="1:6" x14ac:dyDescent="0.25">
      <c r="A17" t="s">
        <v>37</v>
      </c>
      <c r="B17" s="6">
        <v>0</v>
      </c>
      <c r="C17" s="6">
        <v>0</v>
      </c>
      <c r="D17" s="6">
        <v>0.32</v>
      </c>
      <c r="E17" s="6">
        <v>0</v>
      </c>
      <c r="F17" s="6">
        <v>0.32</v>
      </c>
    </row>
    <row r="18" spans="1:6" x14ac:dyDescent="0.25">
      <c r="A18" t="s">
        <v>26</v>
      </c>
      <c r="C18" s="6">
        <v>0.28999999999999998</v>
      </c>
      <c r="D18" s="6">
        <v>0</v>
      </c>
      <c r="F18" s="6">
        <v>0.28999999999999998</v>
      </c>
    </row>
    <row r="19" spans="1:6" x14ac:dyDescent="0.25">
      <c r="A19" t="s">
        <v>21</v>
      </c>
      <c r="D19" s="6">
        <v>0.13</v>
      </c>
      <c r="F19" s="6">
        <v>0.13</v>
      </c>
    </row>
    <row r="20" spans="1:6" x14ac:dyDescent="0.25">
      <c r="A20" t="s">
        <v>36</v>
      </c>
      <c r="D20" s="6">
        <v>0.12</v>
      </c>
      <c r="F20" s="6">
        <v>0.12</v>
      </c>
    </row>
    <row r="21" spans="1:6" x14ac:dyDescent="0.25">
      <c r="A21" t="s">
        <v>11</v>
      </c>
      <c r="B21" s="6">
        <v>0.11</v>
      </c>
      <c r="D21" s="6">
        <v>0</v>
      </c>
      <c r="F21" s="6">
        <v>0.11</v>
      </c>
    </row>
    <row r="22" spans="1:6" x14ac:dyDescent="0.25">
      <c r="A22" t="s">
        <v>24</v>
      </c>
      <c r="D22" s="6">
        <v>0.04</v>
      </c>
      <c r="F22" s="6">
        <v>0.04</v>
      </c>
    </row>
    <row r="23" spans="1:6" x14ac:dyDescent="0.25">
      <c r="A23" t="s">
        <v>28</v>
      </c>
      <c r="D23" s="6">
        <v>0.04</v>
      </c>
      <c r="F23" s="6">
        <v>0.04</v>
      </c>
    </row>
    <row r="24" spans="1:6" x14ac:dyDescent="0.25">
      <c r="A24" t="s">
        <v>32</v>
      </c>
      <c r="D24" s="6">
        <v>0.03</v>
      </c>
      <c r="F24" s="6">
        <v>0.03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9F65D-603A-4C0F-BB17-16DEEC16C11A}">
  <dimension ref="A1:E19"/>
  <sheetViews>
    <sheetView workbookViewId="0">
      <selection activeCell="A2" sqref="A2"/>
    </sheetView>
  </sheetViews>
  <sheetFormatPr defaultRowHeight="15" x14ac:dyDescent="0.25"/>
  <cols>
    <col min="1" max="1" width="6.7109375" customWidth="1"/>
    <col min="2" max="2" width="15.5703125" bestFit="1" customWidth="1"/>
    <col min="3" max="3" width="20" bestFit="1" customWidth="1"/>
    <col min="4" max="4" width="15.85546875" bestFit="1" customWidth="1"/>
    <col min="5" max="5" width="20.28515625" bestFit="1" customWidth="1"/>
  </cols>
  <sheetData>
    <row r="1" spans="1:5" x14ac:dyDescent="0.25">
      <c r="A1" t="s">
        <v>237</v>
      </c>
    </row>
    <row r="2" spans="1:5" x14ac:dyDescent="0.25">
      <c r="A2" t="s">
        <v>41</v>
      </c>
      <c r="B2" t="s">
        <v>94</v>
      </c>
      <c r="C2" t="s">
        <v>95</v>
      </c>
      <c r="D2" t="s">
        <v>96</v>
      </c>
      <c r="E2" t="s">
        <v>97</v>
      </c>
    </row>
    <row r="3" spans="1:5" x14ac:dyDescent="0.25">
      <c r="A3">
        <v>2008</v>
      </c>
      <c r="B3">
        <v>16.399999999999999</v>
      </c>
      <c r="C3">
        <v>9.9599999999999902</v>
      </c>
      <c r="D3" s="6">
        <v>1</v>
      </c>
      <c r="E3" s="5">
        <v>1</v>
      </c>
    </row>
    <row r="4" spans="1:5" x14ac:dyDescent="0.25">
      <c r="A4">
        <v>2009</v>
      </c>
      <c r="B4">
        <v>16.734999999999999</v>
      </c>
      <c r="C4">
        <v>10.220000000000001</v>
      </c>
      <c r="D4" s="6">
        <v>1.0204</v>
      </c>
      <c r="E4" s="5">
        <v>1.0261044176706799</v>
      </c>
    </row>
    <row r="5" spans="1:5" x14ac:dyDescent="0.25">
      <c r="A5">
        <v>2010</v>
      </c>
      <c r="B5">
        <v>17.509999999999899</v>
      </c>
      <c r="C5">
        <v>10.125</v>
      </c>
      <c r="D5" s="6">
        <v>1.0677000000000001</v>
      </c>
      <c r="E5" s="5">
        <v>1.0165662650602401</v>
      </c>
    </row>
    <row r="6" spans="1:5" x14ac:dyDescent="0.25">
      <c r="A6">
        <v>2011</v>
      </c>
      <c r="B6">
        <v>18.72</v>
      </c>
      <c r="C6">
        <v>10.955</v>
      </c>
      <c r="D6" s="6">
        <v>1.1415</v>
      </c>
      <c r="E6" s="5">
        <v>1.09989959839357</v>
      </c>
    </row>
    <row r="7" spans="1:5" x14ac:dyDescent="0.25">
      <c r="A7">
        <v>2012</v>
      </c>
      <c r="B7">
        <v>19.559999999999999</v>
      </c>
      <c r="C7">
        <v>11.285</v>
      </c>
      <c r="D7" s="6">
        <v>1.1927000000000001</v>
      </c>
      <c r="E7" s="5">
        <v>1.1330321285140501</v>
      </c>
    </row>
    <row r="8" spans="1:5" x14ac:dyDescent="0.25">
      <c r="A8">
        <v>2013</v>
      </c>
      <c r="B8">
        <v>20.52</v>
      </c>
      <c r="C8">
        <v>11.5</v>
      </c>
      <c r="D8" s="6">
        <v>1.2512000000000001</v>
      </c>
      <c r="E8" s="5">
        <v>1.15461847389558</v>
      </c>
    </row>
    <row r="9" spans="1:5" x14ac:dyDescent="0.25">
      <c r="A9">
        <v>2014</v>
      </c>
      <c r="B9">
        <v>20.71</v>
      </c>
      <c r="C9">
        <v>11.305</v>
      </c>
      <c r="D9" s="6">
        <v>1.2627999999999999</v>
      </c>
      <c r="E9" s="5">
        <v>1.13504016064257</v>
      </c>
    </row>
    <row r="10" spans="1:5" x14ac:dyDescent="0.25">
      <c r="A10">
        <v>2015</v>
      </c>
      <c r="B10">
        <v>20.86</v>
      </c>
      <c r="C10">
        <v>10.98</v>
      </c>
      <c r="D10" s="6">
        <v>1.272</v>
      </c>
      <c r="E10" s="5">
        <v>1.1024096385542099</v>
      </c>
    </row>
    <row r="11" spans="1:5" x14ac:dyDescent="0.25">
      <c r="A11">
        <v>2016</v>
      </c>
      <c r="B11">
        <v>20.6</v>
      </c>
      <c r="C11">
        <v>10.195</v>
      </c>
      <c r="D11" s="6">
        <v>1.2561</v>
      </c>
      <c r="E11" s="5">
        <v>1.02359437751004</v>
      </c>
    </row>
    <row r="12" spans="1:5" x14ac:dyDescent="0.25">
      <c r="A12">
        <v>2017</v>
      </c>
      <c r="B12">
        <v>20.864999999999998</v>
      </c>
      <c r="C12">
        <v>10.01</v>
      </c>
      <c r="D12" s="6">
        <v>1.2723</v>
      </c>
      <c r="E12" s="5">
        <v>1.0050200803212801</v>
      </c>
    </row>
    <row r="13" spans="1:5" x14ac:dyDescent="0.25">
      <c r="A13">
        <v>2018</v>
      </c>
      <c r="B13">
        <v>21.245000000000001</v>
      </c>
      <c r="C13">
        <v>9.7850000000000001</v>
      </c>
      <c r="D13" s="6">
        <v>1.2954000000000001</v>
      </c>
      <c r="E13" s="5">
        <v>0.98242971887550201</v>
      </c>
    </row>
    <row r="14" spans="1:5" x14ac:dyDescent="0.25">
      <c r="A14">
        <v>2019</v>
      </c>
      <c r="B14">
        <v>21.68</v>
      </c>
      <c r="C14">
        <v>10.674999999999899</v>
      </c>
      <c r="D14" s="6">
        <v>1.3220000000000001</v>
      </c>
      <c r="E14" s="5">
        <v>1.07178714859437</v>
      </c>
    </row>
    <row r="15" spans="1:5" x14ac:dyDescent="0.25">
      <c r="A15">
        <v>2020</v>
      </c>
      <c r="B15">
        <v>21.315000000000001</v>
      </c>
      <c r="C15">
        <v>11.025</v>
      </c>
      <c r="D15" s="6">
        <v>1.2997000000000001</v>
      </c>
      <c r="E15" s="5">
        <v>1.1069277108433699</v>
      </c>
    </row>
    <row r="16" spans="1:5" x14ac:dyDescent="0.25">
      <c r="A16">
        <v>2021</v>
      </c>
      <c r="B16">
        <v>22.86</v>
      </c>
      <c r="C16">
        <v>12.895</v>
      </c>
      <c r="D16" s="6">
        <v>1.3938999999999999</v>
      </c>
      <c r="E16" s="5">
        <v>1.2946787148594301</v>
      </c>
    </row>
    <row r="17" spans="1:5" x14ac:dyDescent="0.25">
      <c r="A17">
        <v>2022</v>
      </c>
      <c r="B17">
        <v>26.824999999999999</v>
      </c>
      <c r="C17">
        <v>21.274999999999999</v>
      </c>
      <c r="D17" s="6">
        <v>1.6356999999999999</v>
      </c>
      <c r="E17" s="5">
        <v>2.1360441767068199</v>
      </c>
    </row>
    <row r="18" spans="1:5" x14ac:dyDescent="0.25">
      <c r="A18">
        <v>2023</v>
      </c>
      <c r="B18">
        <v>28.844999999999999</v>
      </c>
      <c r="C18">
        <v>20.495000000000001</v>
      </c>
      <c r="D18" s="6">
        <v>1.7587999999999999</v>
      </c>
      <c r="E18" s="5">
        <v>2.0577309236947698</v>
      </c>
    </row>
    <row r="19" spans="1:5" x14ac:dyDescent="0.25">
      <c r="A19">
        <v>2024</v>
      </c>
      <c r="B19">
        <v>28.805</v>
      </c>
      <c r="C19">
        <v>16.994999999999902</v>
      </c>
      <c r="D19" s="6">
        <v>1.7564</v>
      </c>
      <c r="E19" s="5">
        <v>1.7063253012048101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F0760-8A4D-42C3-924F-88BE4CAED29E}">
  <dimension ref="A1:C27"/>
  <sheetViews>
    <sheetView workbookViewId="0">
      <selection activeCell="C3" sqref="C3:C27"/>
    </sheetView>
  </sheetViews>
  <sheetFormatPr defaultRowHeight="15" x14ac:dyDescent="0.25"/>
  <cols>
    <col min="2" max="2" width="41.28515625" bestFit="1" customWidth="1"/>
    <col min="3" max="3" width="66.28515625" bestFit="1" customWidth="1"/>
  </cols>
  <sheetData>
    <row r="1" spans="1:3" x14ac:dyDescent="0.25">
      <c r="A1" t="s">
        <v>238</v>
      </c>
    </row>
    <row r="2" spans="1:3" x14ac:dyDescent="0.25">
      <c r="A2" t="s">
        <v>8</v>
      </c>
      <c r="B2" t="s">
        <v>98</v>
      </c>
      <c r="C2" t="s">
        <v>99</v>
      </c>
    </row>
    <row r="3" spans="1:3" x14ac:dyDescent="0.25">
      <c r="A3" t="s">
        <v>10</v>
      </c>
      <c r="B3" s="6">
        <v>-0.2</v>
      </c>
      <c r="C3" s="6">
        <v>-3.1600000000000003E-2</v>
      </c>
    </row>
    <row r="4" spans="1:3" x14ac:dyDescent="0.25">
      <c r="A4" t="s">
        <v>11</v>
      </c>
      <c r="B4" s="6">
        <v>-0.28000000000000003</v>
      </c>
      <c r="C4" s="6">
        <v>-0.32529999999999998</v>
      </c>
    </row>
    <row r="5" spans="1:3" x14ac:dyDescent="0.25">
      <c r="A5" t="s">
        <v>12</v>
      </c>
      <c r="B5" s="6">
        <v>-0.01</v>
      </c>
      <c r="C5" s="6">
        <v>0.2344</v>
      </c>
    </row>
    <row r="6" spans="1:3" x14ac:dyDescent="0.25">
      <c r="A6" t="s">
        <v>14</v>
      </c>
      <c r="B6" s="6">
        <v>-0.15</v>
      </c>
      <c r="C6" s="6">
        <v>-0.1163</v>
      </c>
    </row>
    <row r="7" spans="1:3" x14ac:dyDescent="0.25">
      <c r="A7" t="s">
        <v>15</v>
      </c>
      <c r="B7" s="6">
        <v>-0.17</v>
      </c>
      <c r="C7" s="6">
        <v>-0.16969999999999999</v>
      </c>
    </row>
    <row r="8" spans="1:3" x14ac:dyDescent="0.25">
      <c r="A8" t="s">
        <v>16</v>
      </c>
      <c r="B8" s="6">
        <v>-0.16</v>
      </c>
      <c r="C8" s="6">
        <v>-0.3422</v>
      </c>
    </row>
    <row r="9" spans="1:3" x14ac:dyDescent="0.25">
      <c r="A9" t="s">
        <v>17</v>
      </c>
      <c r="B9" s="6">
        <v>-0.04</v>
      </c>
      <c r="C9" s="6">
        <v>-2.6599999999999999E-2</v>
      </c>
    </row>
    <row r="10" spans="1:3" x14ac:dyDescent="0.25">
      <c r="A10" t="s">
        <v>18</v>
      </c>
      <c r="B10" s="6">
        <v>-0.28000000000000003</v>
      </c>
      <c r="C10" s="6">
        <v>-0.1444</v>
      </c>
    </row>
    <row r="11" spans="1:3" x14ac:dyDescent="0.25">
      <c r="A11" t="s">
        <v>19</v>
      </c>
      <c r="B11" s="6">
        <v>-0.19</v>
      </c>
      <c r="C11" s="6">
        <v>-0.1807</v>
      </c>
    </row>
    <row r="12" spans="1:3" x14ac:dyDescent="0.25">
      <c r="A12" t="s">
        <v>20</v>
      </c>
      <c r="B12" s="6">
        <v>-0.4</v>
      </c>
      <c r="C12" s="6">
        <v>0.11990000000000001</v>
      </c>
    </row>
    <row r="13" spans="1:3" x14ac:dyDescent="0.25">
      <c r="A13" t="s">
        <v>21</v>
      </c>
      <c r="B13" s="6">
        <v>-0.15</v>
      </c>
      <c r="C13" s="6">
        <v>-0.37259999999999999</v>
      </c>
    </row>
    <row r="14" spans="1:3" x14ac:dyDescent="0.25">
      <c r="A14" t="s">
        <v>22</v>
      </c>
      <c r="B14" s="6">
        <v>-0.09</v>
      </c>
      <c r="C14" s="6">
        <v>5.7000000000000002E-3</v>
      </c>
    </row>
    <row r="15" spans="1:3" x14ac:dyDescent="0.25">
      <c r="A15" t="s">
        <v>23</v>
      </c>
      <c r="B15" s="6">
        <v>-0.05</v>
      </c>
      <c r="C15" s="6">
        <v>-0.1867</v>
      </c>
    </row>
    <row r="16" spans="1:3" x14ac:dyDescent="0.25">
      <c r="A16" t="s">
        <v>24</v>
      </c>
      <c r="B16" s="6">
        <v>-0.11</v>
      </c>
      <c r="C16" s="6">
        <v>-0.20530000000000001</v>
      </c>
    </row>
    <row r="17" spans="1:3" x14ac:dyDescent="0.25">
      <c r="A17" t="s">
        <v>26</v>
      </c>
      <c r="B17" s="6"/>
      <c r="C17" s="6">
        <v>-0.23699999999999999</v>
      </c>
    </row>
    <row r="18" spans="1:3" x14ac:dyDescent="0.25">
      <c r="A18" t="s">
        <v>27</v>
      </c>
      <c r="B18" s="6">
        <v>-0.08</v>
      </c>
      <c r="C18" s="6">
        <v>-0.71350000000000002</v>
      </c>
    </row>
    <row r="19" spans="1:3" x14ac:dyDescent="0.25">
      <c r="A19" t="s">
        <v>29</v>
      </c>
      <c r="B19" s="6">
        <v>-7.0000000000000007E-2</v>
      </c>
      <c r="C19" s="6">
        <v>-0.2707</v>
      </c>
    </row>
    <row r="20" spans="1:3" x14ac:dyDescent="0.25">
      <c r="A20" t="s">
        <v>31</v>
      </c>
      <c r="B20" s="6">
        <v>-0.19</v>
      </c>
      <c r="C20" s="6">
        <v>-0.35449999999999998</v>
      </c>
    </row>
    <row r="21" spans="1:3" x14ac:dyDescent="0.25">
      <c r="A21" t="s">
        <v>32</v>
      </c>
      <c r="B21" s="6">
        <v>-0.34</v>
      </c>
      <c r="C21" s="6">
        <v>-0.28660000000000002</v>
      </c>
    </row>
    <row r="22" spans="1:3" x14ac:dyDescent="0.25">
      <c r="A22" t="s">
        <v>33</v>
      </c>
      <c r="B22" s="6">
        <v>-0.14000000000000001</v>
      </c>
      <c r="C22" s="6">
        <v>0.113</v>
      </c>
    </row>
    <row r="23" spans="1:3" x14ac:dyDescent="0.25">
      <c r="A23" t="s">
        <v>34</v>
      </c>
      <c r="B23" s="6">
        <v>-0.28000000000000003</v>
      </c>
      <c r="C23" s="6">
        <v>-0.32819999999999999</v>
      </c>
    </row>
    <row r="24" spans="1:3" x14ac:dyDescent="0.25">
      <c r="A24" t="s">
        <v>35</v>
      </c>
      <c r="B24" s="6">
        <v>0</v>
      </c>
      <c r="C24" s="6">
        <v>-0.1048</v>
      </c>
    </row>
    <row r="25" spans="1:3" x14ac:dyDescent="0.25">
      <c r="A25" t="s">
        <v>36</v>
      </c>
      <c r="B25" s="6">
        <v>-0.31</v>
      </c>
      <c r="C25" s="6">
        <v>-0.23300000000000001</v>
      </c>
    </row>
    <row r="26" spans="1:3" x14ac:dyDescent="0.25">
      <c r="A26" t="s">
        <v>37</v>
      </c>
      <c r="B26" s="6">
        <v>-0.12</v>
      </c>
      <c r="C26" s="6">
        <v>1.3299999999999999E-2</v>
      </c>
    </row>
    <row r="27" spans="1:3" x14ac:dyDescent="0.25">
      <c r="A27" t="s">
        <v>38</v>
      </c>
      <c r="B27" s="6">
        <v>-0.11</v>
      </c>
      <c r="C27" s="6">
        <v>1.5299999999999999E-2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BEB49-A90E-4B1A-89B4-5416C675F5C7}">
  <dimension ref="A1:C31"/>
  <sheetViews>
    <sheetView topLeftCell="A7" workbookViewId="0">
      <selection activeCell="A2" sqref="A2"/>
    </sheetView>
  </sheetViews>
  <sheetFormatPr defaultRowHeight="15" x14ac:dyDescent="0.25"/>
  <cols>
    <col min="2" max="2" width="42.85546875" bestFit="1" customWidth="1"/>
    <col min="3" max="3" width="42.42578125" bestFit="1" customWidth="1"/>
  </cols>
  <sheetData>
    <row r="1" spans="1:3" x14ac:dyDescent="0.25">
      <c r="A1" t="s">
        <v>239</v>
      </c>
    </row>
    <row r="2" spans="1:3" x14ac:dyDescent="0.25">
      <c r="A2" t="s">
        <v>8</v>
      </c>
      <c r="B2" t="s">
        <v>100</v>
      </c>
      <c r="C2" t="s">
        <v>101</v>
      </c>
    </row>
    <row r="3" spans="1:3" x14ac:dyDescent="0.25">
      <c r="A3" t="s">
        <v>10</v>
      </c>
      <c r="B3" s="6">
        <v>-0.11</v>
      </c>
      <c r="C3" s="6">
        <v>-0.04</v>
      </c>
    </row>
    <row r="4" spans="1:3" x14ac:dyDescent="0.25">
      <c r="A4" t="s">
        <v>11</v>
      </c>
      <c r="B4" s="6">
        <v>-0.01</v>
      </c>
      <c r="C4" s="6">
        <v>-0.18</v>
      </c>
    </row>
    <row r="5" spans="1:3" x14ac:dyDescent="0.25">
      <c r="A5" t="s">
        <v>12</v>
      </c>
      <c r="B5" s="6">
        <v>0.03</v>
      </c>
      <c r="C5" s="6">
        <v>0.03</v>
      </c>
    </row>
    <row r="6" spans="1:3" x14ac:dyDescent="0.25">
      <c r="A6" t="s">
        <v>13</v>
      </c>
      <c r="B6" s="6">
        <v>0</v>
      </c>
      <c r="C6" s="6">
        <v>-0.1</v>
      </c>
    </row>
    <row r="7" spans="1:3" x14ac:dyDescent="0.25">
      <c r="A7" t="s">
        <v>14</v>
      </c>
      <c r="B7" s="6">
        <v>-0.02</v>
      </c>
      <c r="C7" s="6">
        <v>0.05</v>
      </c>
    </row>
    <row r="8" spans="1:3" x14ac:dyDescent="0.25">
      <c r="A8" t="s">
        <v>15</v>
      </c>
      <c r="B8" s="6">
        <v>0</v>
      </c>
      <c r="C8" s="6">
        <v>-0.03</v>
      </c>
    </row>
    <row r="9" spans="1:3" x14ac:dyDescent="0.25">
      <c r="A9" t="s">
        <v>16</v>
      </c>
      <c r="B9" s="6">
        <v>0.01</v>
      </c>
      <c r="C9" s="6">
        <v>0.01</v>
      </c>
    </row>
    <row r="10" spans="1:3" x14ac:dyDescent="0.25">
      <c r="A10" t="s">
        <v>17</v>
      </c>
      <c r="B10" s="6">
        <v>-0.04</v>
      </c>
      <c r="C10" s="6">
        <v>0</v>
      </c>
    </row>
    <row r="11" spans="1:3" x14ac:dyDescent="0.25">
      <c r="A11" t="s">
        <v>18</v>
      </c>
      <c r="B11" s="6">
        <v>-0.01</v>
      </c>
      <c r="C11" s="6">
        <v>0.01</v>
      </c>
    </row>
    <row r="12" spans="1:3" x14ac:dyDescent="0.25">
      <c r="A12" t="s">
        <v>102</v>
      </c>
      <c r="B12" s="6">
        <v>-0.01</v>
      </c>
      <c r="C12" s="6">
        <v>0</v>
      </c>
    </row>
    <row r="13" spans="1:3" x14ac:dyDescent="0.25">
      <c r="A13" t="s">
        <v>19</v>
      </c>
      <c r="B13" s="6">
        <v>-0.06</v>
      </c>
      <c r="C13" s="6">
        <v>0.14000000000000001</v>
      </c>
    </row>
    <row r="14" spans="1:3" x14ac:dyDescent="0.25">
      <c r="A14" t="s">
        <v>20</v>
      </c>
      <c r="B14" s="6">
        <v>0.03</v>
      </c>
      <c r="C14" s="6">
        <v>0.18</v>
      </c>
    </row>
    <row r="15" spans="1:3" x14ac:dyDescent="0.25">
      <c r="A15" t="s">
        <v>21</v>
      </c>
      <c r="B15" s="6">
        <v>0.04</v>
      </c>
      <c r="C15" s="6">
        <v>-0.02</v>
      </c>
    </row>
    <row r="16" spans="1:3" x14ac:dyDescent="0.25">
      <c r="A16" t="s">
        <v>22</v>
      </c>
      <c r="B16" s="6">
        <v>0.01</v>
      </c>
      <c r="C16" s="6">
        <v>0</v>
      </c>
    </row>
    <row r="17" spans="1:3" x14ac:dyDescent="0.25">
      <c r="A17" t="s">
        <v>23</v>
      </c>
      <c r="B17" s="6">
        <v>-0.06</v>
      </c>
      <c r="C17" s="6">
        <v>-7.0000000000000007E-2</v>
      </c>
    </row>
    <row r="18" spans="1:3" x14ac:dyDescent="0.25">
      <c r="A18" t="s">
        <v>24</v>
      </c>
      <c r="B18" s="6">
        <v>0.06</v>
      </c>
      <c r="C18" s="6">
        <v>0.1</v>
      </c>
    </row>
    <row r="19" spans="1:3" x14ac:dyDescent="0.25">
      <c r="A19" t="s">
        <v>26</v>
      </c>
      <c r="B19" s="6">
        <v>-0.05</v>
      </c>
      <c r="C19" s="6">
        <v>-0.1</v>
      </c>
    </row>
    <row r="20" spans="1:3" x14ac:dyDescent="0.25">
      <c r="A20" t="s">
        <v>27</v>
      </c>
      <c r="B20" s="6">
        <v>-7.0000000000000007E-2</v>
      </c>
      <c r="C20" s="6">
        <v>-0.12</v>
      </c>
    </row>
    <row r="21" spans="1:3" x14ac:dyDescent="0.25">
      <c r="A21" t="s">
        <v>28</v>
      </c>
      <c r="B21" s="6">
        <v>0</v>
      </c>
      <c r="C21" s="6">
        <v>0.01</v>
      </c>
    </row>
    <row r="22" spans="1:3" x14ac:dyDescent="0.25">
      <c r="A22" t="s">
        <v>29</v>
      </c>
      <c r="B22" s="6">
        <v>-0.1</v>
      </c>
      <c r="C22" s="6">
        <v>-0.17</v>
      </c>
    </row>
    <row r="23" spans="1:3" x14ac:dyDescent="0.25">
      <c r="A23" t="s">
        <v>30</v>
      </c>
      <c r="B23" s="6">
        <v>0.02</v>
      </c>
      <c r="C23" s="6">
        <v>0.01</v>
      </c>
    </row>
    <row r="24" spans="1:3" x14ac:dyDescent="0.25">
      <c r="A24" t="s">
        <v>31</v>
      </c>
      <c r="B24" s="6">
        <v>-0.2</v>
      </c>
      <c r="C24" s="6">
        <v>-0.23</v>
      </c>
    </row>
    <row r="25" spans="1:3" x14ac:dyDescent="0.25">
      <c r="A25" t="s">
        <v>32</v>
      </c>
      <c r="B25" s="6">
        <v>-0.05</v>
      </c>
      <c r="C25" s="6">
        <v>0.03</v>
      </c>
    </row>
    <row r="26" spans="1:3" x14ac:dyDescent="0.25">
      <c r="A26" t="s">
        <v>33</v>
      </c>
      <c r="B26" s="6">
        <v>0.19</v>
      </c>
      <c r="C26" s="6">
        <v>0.16</v>
      </c>
    </row>
    <row r="27" spans="1:3" x14ac:dyDescent="0.25">
      <c r="A27" t="s">
        <v>34</v>
      </c>
      <c r="B27" s="6">
        <v>0.08</v>
      </c>
      <c r="C27" s="6">
        <v>0.16</v>
      </c>
    </row>
    <row r="28" spans="1:3" x14ac:dyDescent="0.25">
      <c r="A28" t="s">
        <v>35</v>
      </c>
      <c r="B28" s="6">
        <v>-0.01</v>
      </c>
      <c r="C28" s="6">
        <v>-0.01</v>
      </c>
    </row>
    <row r="29" spans="1:3" x14ac:dyDescent="0.25">
      <c r="A29" t="s">
        <v>36</v>
      </c>
      <c r="B29" s="6">
        <v>-0.03</v>
      </c>
      <c r="C29" s="6">
        <v>-0.01</v>
      </c>
    </row>
    <row r="30" spans="1:3" x14ac:dyDescent="0.25">
      <c r="A30" t="s">
        <v>37</v>
      </c>
      <c r="B30" s="6">
        <v>-0.04</v>
      </c>
      <c r="C30" s="6">
        <v>0.01</v>
      </c>
    </row>
    <row r="31" spans="1:3" x14ac:dyDescent="0.25">
      <c r="A31" t="s">
        <v>38</v>
      </c>
      <c r="B31" s="6">
        <v>-0.02</v>
      </c>
      <c r="C31" s="6">
        <v>-7.0000000000000007E-2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BCC21-1D4E-4DE7-B02E-F1216A7EDAC0}">
  <dimension ref="A1:C27"/>
  <sheetViews>
    <sheetView workbookViewId="0">
      <selection activeCell="A2" sqref="A2"/>
    </sheetView>
  </sheetViews>
  <sheetFormatPr defaultRowHeight="15" x14ac:dyDescent="0.25"/>
  <cols>
    <col min="2" max="2" width="54.28515625" bestFit="1" customWidth="1"/>
    <col min="3" max="3" width="60" bestFit="1" customWidth="1"/>
  </cols>
  <sheetData>
    <row r="1" spans="1:3" x14ac:dyDescent="0.25">
      <c r="A1" t="s">
        <v>240</v>
      </c>
    </row>
    <row r="2" spans="1:3" x14ac:dyDescent="0.25">
      <c r="A2" t="s">
        <v>8</v>
      </c>
      <c r="B2" t="s">
        <v>184</v>
      </c>
      <c r="C2" t="s">
        <v>103</v>
      </c>
    </row>
    <row r="3" spans="1:3" x14ac:dyDescent="0.25">
      <c r="A3" t="s">
        <v>10</v>
      </c>
      <c r="B3">
        <v>98</v>
      </c>
      <c r="C3" s="6">
        <v>0.75</v>
      </c>
    </row>
    <row r="4" spans="1:3" x14ac:dyDescent="0.25">
      <c r="A4" t="s">
        <v>11</v>
      </c>
      <c r="B4">
        <v>119</v>
      </c>
      <c r="C4" s="6">
        <v>0.51</v>
      </c>
    </row>
    <row r="5" spans="1:3" x14ac:dyDescent="0.25">
      <c r="A5" t="s">
        <v>12</v>
      </c>
      <c r="B5">
        <v>67</v>
      </c>
      <c r="C5" s="6">
        <v>0.1</v>
      </c>
    </row>
    <row r="6" spans="1:3" x14ac:dyDescent="0.25">
      <c r="A6" t="s">
        <v>14</v>
      </c>
      <c r="B6">
        <v>86</v>
      </c>
      <c r="C6" s="6">
        <v>0.59</v>
      </c>
    </row>
    <row r="7" spans="1:3" x14ac:dyDescent="0.25">
      <c r="A7" t="s">
        <v>183</v>
      </c>
      <c r="B7">
        <v>122</v>
      </c>
      <c r="C7" s="6">
        <v>0.42</v>
      </c>
    </row>
    <row r="8" spans="1:3" x14ac:dyDescent="0.25">
      <c r="A8" t="s">
        <v>16</v>
      </c>
      <c r="B8">
        <v>113</v>
      </c>
      <c r="C8" s="6">
        <v>0.38</v>
      </c>
    </row>
    <row r="9" spans="1:3" x14ac:dyDescent="0.25">
      <c r="A9" t="s">
        <v>17</v>
      </c>
      <c r="B9">
        <v>123</v>
      </c>
      <c r="C9" s="6">
        <v>0.4</v>
      </c>
    </row>
    <row r="10" spans="1:3" x14ac:dyDescent="0.25">
      <c r="A10" t="s">
        <v>18</v>
      </c>
      <c r="B10">
        <v>157</v>
      </c>
      <c r="C10" s="6">
        <v>1.24</v>
      </c>
    </row>
    <row r="11" spans="1:3" x14ac:dyDescent="0.25">
      <c r="A11" t="s">
        <v>19</v>
      </c>
      <c r="B11">
        <v>203</v>
      </c>
      <c r="C11" s="6">
        <v>0.55000000000000004</v>
      </c>
    </row>
    <row r="12" spans="1:3" x14ac:dyDescent="0.25">
      <c r="A12" t="s">
        <v>20</v>
      </c>
      <c r="B12">
        <v>144</v>
      </c>
      <c r="C12" s="6">
        <v>1.1200000000000001</v>
      </c>
    </row>
    <row r="13" spans="1:3" x14ac:dyDescent="0.25">
      <c r="A13" t="s">
        <v>21</v>
      </c>
      <c r="B13">
        <v>58</v>
      </c>
      <c r="C13" s="6">
        <v>0.87</v>
      </c>
    </row>
    <row r="14" spans="1:3" x14ac:dyDescent="0.25">
      <c r="A14" t="s">
        <v>22</v>
      </c>
      <c r="B14">
        <v>75</v>
      </c>
      <c r="C14" s="6">
        <v>0.21</v>
      </c>
    </row>
    <row r="15" spans="1:3" x14ac:dyDescent="0.25">
      <c r="A15" t="s">
        <v>23</v>
      </c>
      <c r="B15">
        <v>85</v>
      </c>
      <c r="C15" s="6">
        <v>0.6</v>
      </c>
    </row>
    <row r="16" spans="1:3" x14ac:dyDescent="0.25">
      <c r="A16" t="s">
        <v>24</v>
      </c>
      <c r="B16">
        <v>24</v>
      </c>
      <c r="C16" s="6">
        <v>-0.04</v>
      </c>
    </row>
    <row r="17" spans="1:3" x14ac:dyDescent="0.25">
      <c r="A17" t="s">
        <v>26</v>
      </c>
      <c r="B17">
        <v>8</v>
      </c>
      <c r="C17" s="6">
        <v>3</v>
      </c>
    </row>
    <row r="18" spans="1:3" x14ac:dyDescent="0.25">
      <c r="A18" t="s">
        <v>27</v>
      </c>
      <c r="B18">
        <v>117</v>
      </c>
      <c r="C18" s="6">
        <v>0.52</v>
      </c>
    </row>
    <row r="19" spans="1:3" x14ac:dyDescent="0.25">
      <c r="A19" t="s">
        <v>29</v>
      </c>
      <c r="B19">
        <v>117</v>
      </c>
      <c r="C19" s="6">
        <v>0.54</v>
      </c>
    </row>
    <row r="20" spans="1:3" x14ac:dyDescent="0.25">
      <c r="A20" t="s">
        <v>31</v>
      </c>
      <c r="B20">
        <v>134</v>
      </c>
      <c r="C20" s="6">
        <v>0.41</v>
      </c>
    </row>
    <row r="21" spans="1:3" x14ac:dyDescent="0.25">
      <c r="A21" t="s">
        <v>32</v>
      </c>
      <c r="B21">
        <v>47</v>
      </c>
      <c r="C21" s="6">
        <v>-0.02</v>
      </c>
    </row>
    <row r="22" spans="1:3" x14ac:dyDescent="0.25">
      <c r="A22" t="s">
        <v>33</v>
      </c>
      <c r="B22">
        <v>74</v>
      </c>
      <c r="C22" s="6">
        <v>3.93</v>
      </c>
    </row>
    <row r="23" spans="1:3" x14ac:dyDescent="0.25">
      <c r="A23" t="s">
        <v>34</v>
      </c>
      <c r="B23">
        <v>146</v>
      </c>
      <c r="C23" s="6">
        <v>1.56</v>
      </c>
    </row>
    <row r="24" spans="1:3" x14ac:dyDescent="0.25">
      <c r="A24" t="s">
        <v>35</v>
      </c>
      <c r="B24">
        <v>70</v>
      </c>
      <c r="C24" s="6">
        <v>0.13</v>
      </c>
    </row>
    <row r="25" spans="1:3" x14ac:dyDescent="0.25">
      <c r="A25" t="s">
        <v>36</v>
      </c>
      <c r="B25">
        <v>180</v>
      </c>
      <c r="C25" s="6">
        <v>0.64</v>
      </c>
    </row>
    <row r="26" spans="1:3" x14ac:dyDescent="0.25">
      <c r="A26" t="s">
        <v>37</v>
      </c>
      <c r="B26">
        <v>78</v>
      </c>
      <c r="C26" s="6">
        <v>0.47</v>
      </c>
    </row>
    <row r="27" spans="1:3" x14ac:dyDescent="0.25">
      <c r="A27" t="s">
        <v>38</v>
      </c>
      <c r="B27">
        <v>84</v>
      </c>
      <c r="C27" s="6">
        <v>0.57999999999999996</v>
      </c>
    </row>
  </sheetData>
  <sortState xmlns:xlrd2="http://schemas.microsoft.com/office/spreadsheetml/2017/richdata2" ref="A3:B27">
    <sortCondition ref="A3:A27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4838B-01D6-4EFD-B1BE-7BFE78714466}">
  <dimension ref="A1:C27"/>
  <sheetViews>
    <sheetView workbookViewId="0">
      <selection activeCell="A2" sqref="A2"/>
    </sheetView>
  </sheetViews>
  <sheetFormatPr defaultRowHeight="15" x14ac:dyDescent="0.25"/>
  <cols>
    <col min="2" max="2" width="56.85546875" bestFit="1" customWidth="1"/>
    <col min="3" max="3" width="58" bestFit="1" customWidth="1"/>
  </cols>
  <sheetData>
    <row r="1" spans="1:3" x14ac:dyDescent="0.25">
      <c r="A1" t="s">
        <v>241</v>
      </c>
    </row>
    <row r="2" spans="1:3" x14ac:dyDescent="0.25">
      <c r="A2" t="s">
        <v>8</v>
      </c>
      <c r="B2" t="s">
        <v>104</v>
      </c>
      <c r="C2" t="s">
        <v>105</v>
      </c>
    </row>
    <row r="3" spans="1:3" x14ac:dyDescent="0.25">
      <c r="A3" t="s">
        <v>10</v>
      </c>
      <c r="B3">
        <v>93</v>
      </c>
      <c r="C3" s="7">
        <v>-0.44640000000000002</v>
      </c>
    </row>
    <row r="4" spans="1:3" x14ac:dyDescent="0.25">
      <c r="A4" t="s">
        <v>11</v>
      </c>
      <c r="B4">
        <v>52</v>
      </c>
      <c r="C4" s="7">
        <v>-0.61760000000000004</v>
      </c>
    </row>
    <row r="5" spans="1:3" x14ac:dyDescent="0.25">
      <c r="A5" t="s">
        <v>12</v>
      </c>
      <c r="B5">
        <v>223</v>
      </c>
      <c r="C5" s="7">
        <v>-5.11E-2</v>
      </c>
    </row>
    <row r="6" spans="1:3" x14ac:dyDescent="0.25">
      <c r="A6" t="s">
        <v>14</v>
      </c>
      <c r="B6">
        <v>139</v>
      </c>
      <c r="C6" s="7">
        <v>-0.2011</v>
      </c>
    </row>
    <row r="7" spans="1:3" x14ac:dyDescent="0.25">
      <c r="A7" t="s">
        <v>183</v>
      </c>
      <c r="B7">
        <v>110</v>
      </c>
      <c r="C7" s="7">
        <v>-0.33329999999999999</v>
      </c>
    </row>
    <row r="8" spans="1:3" x14ac:dyDescent="0.25">
      <c r="A8" t="s">
        <v>16</v>
      </c>
      <c r="B8">
        <v>100</v>
      </c>
      <c r="C8" s="7">
        <v>-0.28570000000000001</v>
      </c>
    </row>
    <row r="9" spans="1:3" x14ac:dyDescent="0.25">
      <c r="A9" t="s">
        <v>17</v>
      </c>
      <c r="B9">
        <v>193</v>
      </c>
      <c r="C9" s="7">
        <v>4.3200000000000002E-2</v>
      </c>
    </row>
    <row r="10" spans="1:3" x14ac:dyDescent="0.25">
      <c r="A10" t="s">
        <v>18</v>
      </c>
      <c r="B10">
        <v>53</v>
      </c>
      <c r="C10" s="7">
        <v>-0.3765</v>
      </c>
    </row>
    <row r="11" spans="1:3" x14ac:dyDescent="0.25">
      <c r="A11" t="s">
        <v>19</v>
      </c>
      <c r="B11">
        <v>61</v>
      </c>
      <c r="C11" s="7">
        <v>-0.2278</v>
      </c>
    </row>
    <row r="12" spans="1:3" x14ac:dyDescent="0.25">
      <c r="A12" t="s">
        <v>20</v>
      </c>
      <c r="B12">
        <v>25</v>
      </c>
      <c r="C12" s="7">
        <v>-0.79669999999999996</v>
      </c>
    </row>
    <row r="13" spans="1:3" x14ac:dyDescent="0.25">
      <c r="A13" t="s">
        <v>21</v>
      </c>
      <c r="B13">
        <v>209</v>
      </c>
      <c r="C13" s="7">
        <v>-0.21429999999999999</v>
      </c>
    </row>
    <row r="14" spans="1:3" x14ac:dyDescent="0.25">
      <c r="A14" t="s">
        <v>22</v>
      </c>
      <c r="B14">
        <v>196</v>
      </c>
      <c r="C14" s="7">
        <v>-7.9799999999999996E-2</v>
      </c>
    </row>
    <row r="15" spans="1:3" x14ac:dyDescent="0.25">
      <c r="A15" t="s">
        <v>23</v>
      </c>
      <c r="B15">
        <v>221</v>
      </c>
      <c r="C15" s="7">
        <v>-5.1499999999999997E-2</v>
      </c>
    </row>
    <row r="16" spans="1:3" x14ac:dyDescent="0.25">
      <c r="A16" t="s">
        <v>24</v>
      </c>
      <c r="B16">
        <v>199</v>
      </c>
      <c r="C16" s="7">
        <v>-0.13100000000000001</v>
      </c>
    </row>
    <row r="17" spans="1:3" x14ac:dyDescent="0.25">
      <c r="A17" t="s">
        <v>26</v>
      </c>
      <c r="B17">
        <v>187</v>
      </c>
      <c r="C17" s="7">
        <v>-0.28899999999999998</v>
      </c>
    </row>
    <row r="18" spans="1:3" x14ac:dyDescent="0.25">
      <c r="A18" t="s">
        <v>27</v>
      </c>
      <c r="B18">
        <v>193</v>
      </c>
      <c r="C18" s="7">
        <v>2.12E-2</v>
      </c>
    </row>
    <row r="19" spans="1:3" x14ac:dyDescent="0.25">
      <c r="A19" t="s">
        <v>29</v>
      </c>
      <c r="B19">
        <v>194</v>
      </c>
      <c r="C19" s="7">
        <v>3.1899999999999998E-2</v>
      </c>
    </row>
    <row r="20" spans="1:3" x14ac:dyDescent="0.25">
      <c r="A20" t="s">
        <v>31</v>
      </c>
      <c r="B20">
        <v>96</v>
      </c>
      <c r="C20" s="7">
        <v>-0.41099999999999998</v>
      </c>
    </row>
    <row r="21" spans="1:3" x14ac:dyDescent="0.25">
      <c r="A21" t="s">
        <v>32</v>
      </c>
      <c r="B21">
        <v>5</v>
      </c>
      <c r="C21" s="7">
        <v>-0.64290000000000003</v>
      </c>
    </row>
    <row r="22" spans="1:3" x14ac:dyDescent="0.25">
      <c r="A22" t="s">
        <v>33</v>
      </c>
      <c r="B22">
        <v>166</v>
      </c>
      <c r="C22" s="7">
        <v>-0.16159999999999999</v>
      </c>
    </row>
    <row r="23" spans="1:3" x14ac:dyDescent="0.25">
      <c r="A23" t="s">
        <v>34</v>
      </c>
      <c r="B23">
        <v>52</v>
      </c>
      <c r="C23" s="7">
        <v>-0.38100000000000001</v>
      </c>
    </row>
    <row r="24" spans="1:3" x14ac:dyDescent="0.25">
      <c r="A24" t="s">
        <v>35</v>
      </c>
      <c r="B24">
        <v>226</v>
      </c>
      <c r="C24" s="7">
        <v>-4.24E-2</v>
      </c>
    </row>
    <row r="25" spans="1:3" x14ac:dyDescent="0.25">
      <c r="A25" t="s">
        <v>36</v>
      </c>
      <c r="B25">
        <v>10</v>
      </c>
      <c r="C25" s="7">
        <v>-0.47370000000000001</v>
      </c>
    </row>
    <row r="26" spans="1:3" x14ac:dyDescent="0.25">
      <c r="A26" t="s">
        <v>37</v>
      </c>
      <c r="B26">
        <v>181</v>
      </c>
      <c r="C26" s="7">
        <v>-8.1199999999999994E-2</v>
      </c>
    </row>
    <row r="27" spans="1:3" x14ac:dyDescent="0.25">
      <c r="A27" t="s">
        <v>38</v>
      </c>
      <c r="B27">
        <v>189</v>
      </c>
      <c r="C27" s="7">
        <v>-0.1085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ED6AB-54DB-4527-B377-3818E6133940}">
  <dimension ref="A1:L9"/>
  <sheetViews>
    <sheetView workbookViewId="0">
      <selection activeCell="G15" sqref="G15"/>
    </sheetView>
  </sheetViews>
  <sheetFormatPr defaultRowHeight="15" x14ac:dyDescent="0.25"/>
  <cols>
    <col min="2" max="2" width="17" bestFit="1" customWidth="1"/>
    <col min="3" max="3" width="13.5703125" bestFit="1" customWidth="1"/>
    <col min="4" max="4" width="7" bestFit="1" customWidth="1"/>
    <col min="5" max="5" width="10.85546875" bestFit="1" customWidth="1"/>
    <col min="8" max="8" width="17" bestFit="1" customWidth="1"/>
    <col min="9" max="9" width="13.5703125" bestFit="1" customWidth="1"/>
    <col min="10" max="10" width="9.5703125" customWidth="1"/>
    <col min="11" max="11" width="10.85546875" bestFit="1" customWidth="1"/>
  </cols>
  <sheetData>
    <row r="1" spans="1:12" x14ac:dyDescent="0.25">
      <c r="A1" t="s">
        <v>242</v>
      </c>
    </row>
    <row r="2" spans="1:12" x14ac:dyDescent="0.25">
      <c r="A2" s="48" t="s">
        <v>243</v>
      </c>
      <c r="B2" s="48"/>
      <c r="C2" s="48"/>
      <c r="D2" s="48"/>
      <c r="E2" s="48"/>
      <c r="G2" s="48" t="s">
        <v>244</v>
      </c>
      <c r="H2" s="48"/>
      <c r="I2" s="48"/>
      <c r="J2" s="48"/>
      <c r="K2" s="48"/>
    </row>
    <row r="3" spans="1:12" x14ac:dyDescent="0.25">
      <c r="A3" t="s">
        <v>41</v>
      </c>
      <c r="B3" t="s">
        <v>106</v>
      </c>
      <c r="C3" t="s">
        <v>107</v>
      </c>
      <c r="D3" t="s">
        <v>108</v>
      </c>
      <c r="E3" t="s">
        <v>109</v>
      </c>
      <c r="F3" t="s">
        <v>229</v>
      </c>
      <c r="G3" t="s">
        <v>41</v>
      </c>
      <c r="H3" t="s">
        <v>106</v>
      </c>
      <c r="I3" t="s">
        <v>107</v>
      </c>
      <c r="J3" t="s">
        <v>108</v>
      </c>
      <c r="K3" t="s">
        <v>109</v>
      </c>
    </row>
    <row r="4" spans="1:12" x14ac:dyDescent="0.25">
      <c r="A4">
        <v>2019</v>
      </c>
      <c r="B4">
        <v>6.6799999999999998E-2</v>
      </c>
      <c r="C4">
        <v>5.96E-2</v>
      </c>
      <c r="D4">
        <v>3.3300000000000003E-2</v>
      </c>
      <c r="E4">
        <v>5.5199999999999902E-2</v>
      </c>
      <c r="F4">
        <f>SUM(B4:E4)</f>
        <v>0.21489999999999992</v>
      </c>
      <c r="G4">
        <v>2019</v>
      </c>
      <c r="H4" s="5">
        <f>B4/$F$4</f>
        <v>0.31084225221033046</v>
      </c>
      <c r="I4" s="5">
        <f t="shared" ref="I4:K4" si="0">C4/$F$4</f>
        <v>0.27733829688227091</v>
      </c>
      <c r="J4" s="5">
        <f t="shared" si="0"/>
        <v>0.15495579339227555</v>
      </c>
      <c r="K4" s="5">
        <f t="shared" si="0"/>
        <v>0.25686365751512297</v>
      </c>
      <c r="L4" s="6"/>
    </row>
    <row r="5" spans="1:12" x14ac:dyDescent="0.25">
      <c r="A5">
        <v>2020</v>
      </c>
      <c r="B5">
        <v>6.5600000000000006E-2</v>
      </c>
      <c r="C5">
        <v>6.1899999999999997E-2</v>
      </c>
      <c r="D5">
        <v>3.2300000000000002E-2</v>
      </c>
      <c r="E5">
        <v>5.3499999999999999E-2</v>
      </c>
      <c r="F5">
        <f t="shared" ref="F5:F9" si="1">SUM(B5:E5)</f>
        <v>0.21329999999999999</v>
      </c>
      <c r="G5">
        <v>2020</v>
      </c>
      <c r="H5" s="5">
        <f>B5/F$5</f>
        <v>0.30754805438349747</v>
      </c>
      <c r="I5" s="5">
        <f>C5/F$5</f>
        <v>0.29020159399906237</v>
      </c>
      <c r="J5" s="5">
        <f>D5/F$5</f>
        <v>0.15142991092358182</v>
      </c>
      <c r="K5" s="5">
        <f>E5/F$5</f>
        <v>0.25082044069385845</v>
      </c>
    </row>
    <row r="6" spans="1:12" x14ac:dyDescent="0.25">
      <c r="A6">
        <v>2021</v>
      </c>
      <c r="B6">
        <v>8.4599999999999995E-2</v>
      </c>
      <c r="C6">
        <v>6.1800000000000001E-2</v>
      </c>
      <c r="D6">
        <v>3.3500000000000002E-2</v>
      </c>
      <c r="E6" s="8">
        <v>5.1499999999999997E-2</v>
      </c>
      <c r="F6">
        <f t="shared" si="1"/>
        <v>0.23139999999999999</v>
      </c>
      <c r="G6">
        <v>2021</v>
      </c>
      <c r="H6" s="5">
        <f>B6/$F6</f>
        <v>0.36560069144338808</v>
      </c>
      <c r="I6" s="5">
        <f>C6/$F6</f>
        <v>0.26707000864304237</v>
      </c>
      <c r="J6" s="5">
        <f>D6/$F6</f>
        <v>0.14477095937770096</v>
      </c>
      <c r="K6" s="5">
        <f>E6/$F6</f>
        <v>0.22255834053586862</v>
      </c>
    </row>
    <row r="7" spans="1:12" x14ac:dyDescent="0.25">
      <c r="A7">
        <v>2022</v>
      </c>
      <c r="B7">
        <v>0.1439</v>
      </c>
      <c r="C7">
        <v>6.7100000000000007E-2</v>
      </c>
      <c r="D7">
        <v>3.5400000000000001E-2</v>
      </c>
      <c r="E7" s="8">
        <v>1.8499999999999999E-2</v>
      </c>
      <c r="F7">
        <f t="shared" si="1"/>
        <v>0.26490000000000002</v>
      </c>
      <c r="G7">
        <v>2022</v>
      </c>
      <c r="H7" s="5">
        <f>B7/$F7</f>
        <v>0.54322385805964513</v>
      </c>
      <c r="I7" s="5">
        <f t="shared" ref="I7:I9" si="2">C7/$F7</f>
        <v>0.25330313325783316</v>
      </c>
      <c r="J7" s="5">
        <f t="shared" ref="J7:J9" si="3">D7/$F7</f>
        <v>0.13363533408833522</v>
      </c>
      <c r="K7" s="5">
        <f t="shared" ref="K7:K9" si="4">E7/$F7</f>
        <v>6.983767459418648E-2</v>
      </c>
    </row>
    <row r="8" spans="1:12" x14ac:dyDescent="0.25">
      <c r="A8">
        <v>2023</v>
      </c>
      <c r="B8">
        <v>0.16</v>
      </c>
      <c r="C8">
        <v>7.1400000000000005E-2</v>
      </c>
      <c r="D8">
        <v>3.9800000000000002E-2</v>
      </c>
      <c r="E8">
        <v>1.6500000000000001E-2</v>
      </c>
      <c r="F8">
        <f t="shared" si="1"/>
        <v>0.28770000000000001</v>
      </c>
      <c r="G8">
        <v>2023</v>
      </c>
      <c r="H8" s="5">
        <f>B8/$F8</f>
        <v>0.55613486270420576</v>
      </c>
      <c r="I8" s="5">
        <f>C8/$F8</f>
        <v>0.24817518248175183</v>
      </c>
      <c r="J8" s="5">
        <f t="shared" si="3"/>
        <v>0.13833854709767118</v>
      </c>
      <c r="K8" s="5">
        <f t="shared" si="4"/>
        <v>5.7351407716371219E-2</v>
      </c>
    </row>
    <row r="9" spans="1:12" x14ac:dyDescent="0.25">
      <c r="A9">
        <v>2024</v>
      </c>
      <c r="B9">
        <v>0.13750000000000001</v>
      </c>
      <c r="C9">
        <v>7.8399999999999997E-2</v>
      </c>
      <c r="D9">
        <v>4.19E-2</v>
      </c>
      <c r="E9" s="8">
        <v>3.0099999999999901E-2</v>
      </c>
      <c r="F9">
        <f t="shared" si="1"/>
        <v>0.28789999999999993</v>
      </c>
      <c r="G9">
        <v>2024</v>
      </c>
      <c r="H9" s="5">
        <f>B9/$F9</f>
        <v>0.4775963876345955</v>
      </c>
      <c r="I9" s="5">
        <f t="shared" si="2"/>
        <v>0.27231677665856208</v>
      </c>
      <c r="J9" s="5">
        <f t="shared" si="3"/>
        <v>0.14553664466828764</v>
      </c>
      <c r="K9" s="5">
        <f t="shared" si="4"/>
        <v>0.10455019103855473</v>
      </c>
      <c r="L9" s="6"/>
    </row>
  </sheetData>
  <mergeCells count="2">
    <mergeCell ref="A2:E2"/>
    <mergeCell ref="G2:K2"/>
  </mergeCells>
  <pageMargins left="0.7" right="0.7" top="0.75" bottom="0.75" header="0.3" footer="0.3"/>
  <ignoredErrors>
    <ignoredError sqref="F4:F9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8FE1F-8DBC-4437-831F-55FA1E58D549}">
  <dimension ref="A1:G31"/>
  <sheetViews>
    <sheetView workbookViewId="0">
      <selection activeCell="F4" sqref="F4:F15"/>
    </sheetView>
  </sheetViews>
  <sheetFormatPr defaultRowHeight="15" x14ac:dyDescent="0.25"/>
  <cols>
    <col min="2" max="2" width="41.28515625" bestFit="1" customWidth="1"/>
    <col min="3" max="3" width="34.85546875" bestFit="1" customWidth="1"/>
    <col min="6" max="6" width="45.28515625" customWidth="1"/>
    <col min="7" max="7" width="39.7109375" customWidth="1"/>
  </cols>
  <sheetData>
    <row r="1" spans="1:7" x14ac:dyDescent="0.25">
      <c r="A1" t="s">
        <v>245</v>
      </c>
    </row>
    <row r="2" spans="1:7" x14ac:dyDescent="0.25">
      <c r="A2" s="48" t="s">
        <v>110</v>
      </c>
      <c r="B2" s="48"/>
      <c r="C2" s="48"/>
      <c r="E2" s="48" t="s">
        <v>111</v>
      </c>
      <c r="F2" s="48"/>
      <c r="G2" s="28"/>
    </row>
    <row r="3" spans="1:7" x14ac:dyDescent="0.25">
      <c r="A3" t="s">
        <v>8</v>
      </c>
      <c r="B3" t="s">
        <v>191</v>
      </c>
      <c r="C3" t="s">
        <v>192</v>
      </c>
      <c r="E3" t="s">
        <v>8</v>
      </c>
      <c r="F3" t="s">
        <v>112</v>
      </c>
    </row>
    <row r="4" spans="1:7" x14ac:dyDescent="0.25">
      <c r="A4" t="s">
        <v>10</v>
      </c>
      <c r="B4">
        <v>0</v>
      </c>
      <c r="C4" t="str">
        <f>IF(B4, "With regulated contracts", "Without regulated contracts")</f>
        <v>Without regulated contracts</v>
      </c>
      <c r="E4" t="s">
        <v>12</v>
      </c>
      <c r="F4" s="6">
        <v>1</v>
      </c>
    </row>
    <row r="5" spans="1:7" x14ac:dyDescent="0.25">
      <c r="A5" t="s">
        <v>11</v>
      </c>
      <c r="B5">
        <v>1</v>
      </c>
      <c r="C5" t="str">
        <f t="shared" ref="C5:C31" si="0">IF(B5, "With regulated contracts", "Without regulated contracts")</f>
        <v>With regulated contracts</v>
      </c>
      <c r="E5" t="s">
        <v>22</v>
      </c>
      <c r="F5" s="6">
        <v>1</v>
      </c>
    </row>
    <row r="6" spans="1:7" x14ac:dyDescent="0.25">
      <c r="A6" t="s">
        <v>12</v>
      </c>
      <c r="B6">
        <v>1</v>
      </c>
      <c r="C6" t="str">
        <f t="shared" si="0"/>
        <v>With regulated contracts</v>
      </c>
      <c r="E6" t="s">
        <v>23</v>
      </c>
      <c r="F6" s="6">
        <v>1</v>
      </c>
    </row>
    <row r="7" spans="1:7" x14ac:dyDescent="0.25">
      <c r="A7" t="s">
        <v>13</v>
      </c>
      <c r="B7">
        <v>1</v>
      </c>
      <c r="C7" t="str">
        <f t="shared" si="0"/>
        <v>With regulated contracts</v>
      </c>
      <c r="E7" t="s">
        <v>30</v>
      </c>
      <c r="F7" s="6">
        <v>1</v>
      </c>
    </row>
    <row r="8" spans="1:7" x14ac:dyDescent="0.25">
      <c r="A8" t="s">
        <v>14</v>
      </c>
      <c r="B8">
        <v>0</v>
      </c>
      <c r="C8" t="str">
        <f t="shared" si="0"/>
        <v>Without regulated contracts</v>
      </c>
      <c r="E8" t="s">
        <v>21</v>
      </c>
      <c r="F8" s="6">
        <v>0.72409999999999997</v>
      </c>
    </row>
    <row r="9" spans="1:7" x14ac:dyDescent="0.25">
      <c r="A9" t="s">
        <v>15</v>
      </c>
      <c r="B9">
        <v>0</v>
      </c>
      <c r="C9" t="str">
        <f t="shared" si="0"/>
        <v>Without regulated contracts</v>
      </c>
      <c r="E9" t="s">
        <v>33</v>
      </c>
      <c r="F9" s="6">
        <v>0.62919999999999998</v>
      </c>
    </row>
    <row r="10" spans="1:7" x14ac:dyDescent="0.25">
      <c r="A10" t="s">
        <v>16</v>
      </c>
      <c r="B10">
        <v>0</v>
      </c>
      <c r="C10" t="str">
        <f t="shared" si="0"/>
        <v>Without regulated contracts</v>
      </c>
      <c r="E10" t="s">
        <v>20</v>
      </c>
      <c r="F10" s="6">
        <v>0.56999999999999995</v>
      </c>
    </row>
    <row r="11" spans="1:7" x14ac:dyDescent="0.25">
      <c r="A11" t="s">
        <v>17</v>
      </c>
      <c r="B11">
        <v>0</v>
      </c>
      <c r="C11" t="str">
        <f t="shared" si="0"/>
        <v>Without regulated contracts</v>
      </c>
      <c r="E11" t="s">
        <v>26</v>
      </c>
      <c r="F11" s="6">
        <v>0.29299999999999998</v>
      </c>
    </row>
    <row r="12" spans="1:7" x14ac:dyDescent="0.25">
      <c r="A12" t="s">
        <v>18</v>
      </c>
      <c r="B12">
        <v>1</v>
      </c>
      <c r="C12" t="str">
        <f t="shared" si="0"/>
        <v>With regulated contracts</v>
      </c>
      <c r="E12" t="s">
        <v>18</v>
      </c>
      <c r="F12" s="6">
        <v>0.28499999999999998</v>
      </c>
    </row>
    <row r="13" spans="1:7" x14ac:dyDescent="0.25">
      <c r="A13" t="s">
        <v>19</v>
      </c>
      <c r="B13">
        <v>0</v>
      </c>
      <c r="C13" t="str">
        <f t="shared" si="0"/>
        <v>Without regulated contracts</v>
      </c>
      <c r="E13" t="s">
        <v>27</v>
      </c>
      <c r="F13" s="6">
        <v>0.25</v>
      </c>
    </row>
    <row r="14" spans="1:7" x14ac:dyDescent="0.25">
      <c r="A14" t="s">
        <v>20</v>
      </c>
      <c r="B14">
        <v>1</v>
      </c>
      <c r="C14" t="str">
        <f t="shared" si="0"/>
        <v>With regulated contracts</v>
      </c>
      <c r="E14" t="s">
        <v>34</v>
      </c>
      <c r="F14" s="6">
        <v>0.17799999999999999</v>
      </c>
    </row>
    <row r="15" spans="1:7" x14ac:dyDescent="0.25">
      <c r="A15" t="s">
        <v>21</v>
      </c>
      <c r="B15">
        <v>1</v>
      </c>
      <c r="C15" t="str">
        <f t="shared" si="0"/>
        <v>With regulated contracts</v>
      </c>
      <c r="E15" t="s">
        <v>11</v>
      </c>
      <c r="F15" s="6">
        <v>0.106</v>
      </c>
    </row>
    <row r="16" spans="1:7" x14ac:dyDescent="0.25">
      <c r="A16" t="s">
        <v>22</v>
      </c>
      <c r="B16">
        <v>1</v>
      </c>
      <c r="C16" t="str">
        <f t="shared" si="0"/>
        <v>With regulated contracts</v>
      </c>
    </row>
    <row r="17" spans="1:3" x14ac:dyDescent="0.25">
      <c r="A17" t="s">
        <v>23</v>
      </c>
      <c r="B17">
        <v>1</v>
      </c>
      <c r="C17" t="str">
        <f t="shared" si="0"/>
        <v>With regulated contracts</v>
      </c>
    </row>
    <row r="18" spans="1:3" x14ac:dyDescent="0.25">
      <c r="A18" t="s">
        <v>24</v>
      </c>
      <c r="B18">
        <v>0</v>
      </c>
      <c r="C18" t="str">
        <f t="shared" si="0"/>
        <v>Without regulated contracts</v>
      </c>
    </row>
    <row r="19" spans="1:3" x14ac:dyDescent="0.25">
      <c r="A19" t="s">
        <v>26</v>
      </c>
      <c r="B19">
        <v>1</v>
      </c>
      <c r="C19" t="str">
        <f t="shared" si="0"/>
        <v>With regulated contracts</v>
      </c>
    </row>
    <row r="20" spans="1:3" x14ac:dyDescent="0.25">
      <c r="A20" t="s">
        <v>27</v>
      </c>
      <c r="B20">
        <v>1</v>
      </c>
      <c r="C20" t="str">
        <f t="shared" si="0"/>
        <v>With regulated contracts</v>
      </c>
    </row>
    <row r="21" spans="1:3" x14ac:dyDescent="0.25">
      <c r="A21" t="s">
        <v>28</v>
      </c>
      <c r="B21">
        <v>0</v>
      </c>
      <c r="C21" t="str">
        <f t="shared" si="0"/>
        <v>Without regulated contracts</v>
      </c>
    </row>
    <row r="22" spans="1:3" x14ac:dyDescent="0.25">
      <c r="A22" t="s">
        <v>29</v>
      </c>
      <c r="B22">
        <v>1</v>
      </c>
      <c r="C22" t="str">
        <f t="shared" si="0"/>
        <v>With regulated contracts</v>
      </c>
    </row>
    <row r="23" spans="1:3" x14ac:dyDescent="0.25">
      <c r="A23" t="s">
        <v>30</v>
      </c>
      <c r="B23">
        <v>1</v>
      </c>
      <c r="C23" t="str">
        <f t="shared" si="0"/>
        <v>With regulated contracts</v>
      </c>
    </row>
    <row r="24" spans="1:3" x14ac:dyDescent="0.25">
      <c r="A24" t="s">
        <v>31</v>
      </c>
      <c r="B24">
        <v>0</v>
      </c>
      <c r="C24" t="str">
        <f t="shared" si="0"/>
        <v>Without regulated contracts</v>
      </c>
    </row>
    <row r="25" spans="1:3" x14ac:dyDescent="0.25">
      <c r="A25" t="s">
        <v>32</v>
      </c>
      <c r="B25">
        <v>0</v>
      </c>
      <c r="C25" t="str">
        <f t="shared" si="0"/>
        <v>Without regulated contracts</v>
      </c>
    </row>
    <row r="26" spans="1:3" x14ac:dyDescent="0.25">
      <c r="A26" t="s">
        <v>33</v>
      </c>
      <c r="B26">
        <v>1</v>
      </c>
      <c r="C26" t="str">
        <f t="shared" si="0"/>
        <v>With regulated contracts</v>
      </c>
    </row>
    <row r="27" spans="1:3" x14ac:dyDescent="0.25">
      <c r="A27" t="s">
        <v>34</v>
      </c>
      <c r="B27">
        <v>1</v>
      </c>
      <c r="C27" t="str">
        <f t="shared" si="0"/>
        <v>With regulated contracts</v>
      </c>
    </row>
    <row r="28" spans="1:3" x14ac:dyDescent="0.25">
      <c r="A28" t="s">
        <v>35</v>
      </c>
      <c r="B28">
        <v>1</v>
      </c>
      <c r="C28" t="str">
        <f t="shared" si="0"/>
        <v>With regulated contracts</v>
      </c>
    </row>
    <row r="29" spans="1:3" x14ac:dyDescent="0.25">
      <c r="A29" t="s">
        <v>36</v>
      </c>
      <c r="B29">
        <v>0</v>
      </c>
      <c r="C29" t="str">
        <f t="shared" si="0"/>
        <v>Without regulated contracts</v>
      </c>
    </row>
    <row r="30" spans="1:3" x14ac:dyDescent="0.25">
      <c r="A30" t="s">
        <v>37</v>
      </c>
      <c r="B30">
        <v>0</v>
      </c>
      <c r="C30" t="str">
        <f t="shared" si="0"/>
        <v>Without regulated contracts</v>
      </c>
    </row>
    <row r="31" spans="1:3" x14ac:dyDescent="0.25">
      <c r="A31" t="s">
        <v>38</v>
      </c>
      <c r="B31">
        <v>1</v>
      </c>
      <c r="C31" t="str">
        <f t="shared" si="0"/>
        <v>With regulated contracts</v>
      </c>
    </row>
  </sheetData>
  <mergeCells count="2">
    <mergeCell ref="A2:C2"/>
    <mergeCell ref="E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8E827-C6F4-4BA9-A1D6-E45EE17F9299}">
  <dimension ref="A1:F8"/>
  <sheetViews>
    <sheetView showGridLines="0" tabSelected="1" workbookViewId="0">
      <selection activeCell="C17" sqref="C17"/>
    </sheetView>
  </sheetViews>
  <sheetFormatPr defaultRowHeight="15" x14ac:dyDescent="0.25"/>
  <cols>
    <col min="1" max="1" width="33.140625" customWidth="1"/>
    <col min="2" max="2" width="14.85546875" customWidth="1"/>
    <col min="3" max="3" width="16.140625" customWidth="1"/>
    <col min="4" max="4" width="15.42578125" customWidth="1"/>
    <col min="5" max="5" width="20.42578125" customWidth="1"/>
  </cols>
  <sheetData>
    <row r="1" spans="1:6" ht="43.5" customHeight="1" x14ac:dyDescent="0.25">
      <c r="A1" s="53" t="s">
        <v>220</v>
      </c>
      <c r="B1" s="53"/>
      <c r="C1" s="53"/>
      <c r="D1" s="53"/>
      <c r="E1" s="53"/>
      <c r="F1" s="54"/>
    </row>
    <row r="2" spans="1:6" x14ac:dyDescent="0.25">
      <c r="A2" s="72" t="s">
        <v>0</v>
      </c>
      <c r="B2" s="72" t="s">
        <v>1</v>
      </c>
      <c r="C2" s="72" t="s">
        <v>2</v>
      </c>
      <c r="D2" s="72" t="s">
        <v>3</v>
      </c>
      <c r="E2" s="72" t="s">
        <v>4</v>
      </c>
      <c r="F2" s="54"/>
    </row>
    <row r="3" spans="1:6" x14ac:dyDescent="0.25">
      <c r="A3" s="60" t="s">
        <v>5</v>
      </c>
      <c r="B3" s="73">
        <v>691.42370999999901</v>
      </c>
      <c r="C3" s="57">
        <v>1975.6623009999901</v>
      </c>
      <c r="D3" s="73">
        <f>SUM(B3:C3)</f>
        <v>2667.086010999989</v>
      </c>
      <c r="E3" s="74">
        <f t="shared" ref="E3:E5" si="0">B3/SUM(B3:C3)</f>
        <v>0.25924312419934248</v>
      </c>
      <c r="F3" s="54"/>
    </row>
    <row r="4" spans="1:6" x14ac:dyDescent="0.25">
      <c r="A4" s="71" t="s">
        <v>6</v>
      </c>
      <c r="B4" s="75">
        <v>702.62149999999997</v>
      </c>
      <c r="C4" s="57">
        <v>668.90577900000005</v>
      </c>
      <c r="D4" s="75">
        <f t="shared" ref="D4:D5" si="1">SUM(B4:C4)</f>
        <v>1371.5272789999999</v>
      </c>
      <c r="E4" s="74">
        <f t="shared" si="0"/>
        <v>0.51229130529018085</v>
      </c>
      <c r="F4" s="54"/>
    </row>
    <row r="5" spans="1:6" x14ac:dyDescent="0.25">
      <c r="A5" s="60" t="s">
        <v>7</v>
      </c>
      <c r="B5" s="57">
        <v>815.06601799999999</v>
      </c>
      <c r="C5" s="57">
        <v>1682.246699</v>
      </c>
      <c r="D5" s="57">
        <f t="shared" si="1"/>
        <v>2497.3127169999998</v>
      </c>
      <c r="E5" s="74">
        <f t="shared" si="0"/>
        <v>0.32637723439743332</v>
      </c>
      <c r="F5" s="54"/>
    </row>
    <row r="6" spans="1:6" x14ac:dyDescent="0.25">
      <c r="A6" s="54"/>
      <c r="B6" s="54"/>
      <c r="C6" s="54"/>
      <c r="D6" s="54"/>
      <c r="E6" s="54"/>
      <c r="F6" s="54"/>
    </row>
    <row r="7" spans="1:6" x14ac:dyDescent="0.25">
      <c r="A7" s="54"/>
      <c r="B7" s="54"/>
      <c r="C7" s="54"/>
      <c r="D7" s="54"/>
      <c r="E7" s="54"/>
      <c r="F7" s="54"/>
    </row>
    <row r="8" spans="1:6" x14ac:dyDescent="0.25">
      <c r="A8" s="54"/>
      <c r="B8" s="54"/>
      <c r="C8" s="54"/>
      <c r="D8" s="54"/>
      <c r="E8" s="54"/>
      <c r="F8" s="54"/>
    </row>
  </sheetData>
  <mergeCells count="1">
    <mergeCell ref="A1:E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05BF4-4944-4F89-923C-D454B1666477}">
  <dimension ref="A1:E30"/>
  <sheetViews>
    <sheetView workbookViewId="0">
      <selection activeCell="A2" sqref="A2"/>
    </sheetView>
  </sheetViews>
  <sheetFormatPr defaultRowHeight="15" x14ac:dyDescent="0.25"/>
  <cols>
    <col min="2" max="2" width="10.28515625" bestFit="1" customWidth="1"/>
    <col min="3" max="3" width="14.140625" bestFit="1" customWidth="1"/>
    <col min="4" max="4" width="10.28515625" bestFit="1" customWidth="1"/>
    <col min="5" max="5" width="20.28515625" bestFit="1" customWidth="1"/>
  </cols>
  <sheetData>
    <row r="1" spans="1:5" x14ac:dyDescent="0.25">
      <c r="A1" t="s">
        <v>246</v>
      </c>
    </row>
    <row r="2" spans="1:5" x14ac:dyDescent="0.25">
      <c r="A2" t="s">
        <v>8</v>
      </c>
      <c r="B2" t="s">
        <v>113</v>
      </c>
      <c r="C2" t="s">
        <v>114</v>
      </c>
      <c r="D2" t="s">
        <v>115</v>
      </c>
      <c r="E2" t="s">
        <v>116</v>
      </c>
    </row>
    <row r="3" spans="1:5" x14ac:dyDescent="0.25">
      <c r="A3" t="s">
        <v>93</v>
      </c>
      <c r="B3">
        <v>0.72740000000000005</v>
      </c>
      <c r="C3">
        <v>2.6114000000000002</v>
      </c>
      <c r="D3">
        <v>96.661200000000008</v>
      </c>
      <c r="E3">
        <v>13580</v>
      </c>
    </row>
    <row r="4" spans="1:5" x14ac:dyDescent="0.25">
      <c r="A4" t="s">
        <v>91</v>
      </c>
      <c r="B4">
        <v>8.1907999999999994</v>
      </c>
      <c r="C4">
        <v>7.8617999999999997</v>
      </c>
      <c r="D4">
        <v>83.947499999999991</v>
      </c>
      <c r="E4">
        <v>6740</v>
      </c>
    </row>
    <row r="5" spans="1:5" x14ac:dyDescent="0.25">
      <c r="A5" t="s">
        <v>73</v>
      </c>
      <c r="B5">
        <v>10.5313</v>
      </c>
      <c r="C5">
        <v>9.3516999999999992</v>
      </c>
      <c r="D5">
        <v>80.116900000000001</v>
      </c>
      <c r="E5">
        <v>7330</v>
      </c>
    </row>
    <row r="6" spans="1:5" x14ac:dyDescent="0.25">
      <c r="A6" t="s">
        <v>72</v>
      </c>
      <c r="B6">
        <v>14.0961</v>
      </c>
      <c r="C6">
        <v>18.854099999999999</v>
      </c>
      <c r="D6">
        <v>67.049800000000005</v>
      </c>
      <c r="E6">
        <v>3030</v>
      </c>
    </row>
    <row r="7" spans="1:5" x14ac:dyDescent="0.25">
      <c r="A7" t="s">
        <v>74</v>
      </c>
      <c r="B7">
        <v>12.315200000000001</v>
      </c>
      <c r="C7">
        <v>26.405000000000001</v>
      </c>
      <c r="D7">
        <v>61.279800000000002</v>
      </c>
      <c r="E7">
        <v>4110</v>
      </c>
    </row>
    <row r="8" spans="1:5" x14ac:dyDescent="0.25">
      <c r="A8" t="s">
        <v>89</v>
      </c>
      <c r="B8">
        <v>16.299999999999997</v>
      </c>
      <c r="C8">
        <v>27.5</v>
      </c>
      <c r="D8">
        <v>56.199999999999996</v>
      </c>
      <c r="E8">
        <v>3760</v>
      </c>
    </row>
    <row r="9" spans="1:5" x14ac:dyDescent="0.25">
      <c r="A9" t="s">
        <v>67</v>
      </c>
      <c r="B9">
        <v>16.000999999999998</v>
      </c>
      <c r="C9">
        <v>28.9879</v>
      </c>
      <c r="D9">
        <v>55.011099999999999</v>
      </c>
    </row>
    <row r="10" spans="1:5" x14ac:dyDescent="0.25">
      <c r="A10" t="s">
        <v>70</v>
      </c>
      <c r="B10">
        <v>23</v>
      </c>
      <c r="C10">
        <v>22</v>
      </c>
      <c r="D10">
        <v>55</v>
      </c>
      <c r="E10">
        <v>2860</v>
      </c>
    </row>
    <row r="11" spans="1:5" x14ac:dyDescent="0.25">
      <c r="A11" t="s">
        <v>83</v>
      </c>
      <c r="B11">
        <v>13.5528</v>
      </c>
      <c r="C11">
        <v>33.013800000000003</v>
      </c>
      <c r="D11">
        <v>53.433399999999999</v>
      </c>
    </row>
    <row r="12" spans="1:5" x14ac:dyDescent="0.25">
      <c r="A12" t="s">
        <v>82</v>
      </c>
      <c r="B12">
        <v>17.2</v>
      </c>
      <c r="C12">
        <v>30</v>
      </c>
      <c r="D12">
        <v>52.8</v>
      </c>
      <c r="E12">
        <v>3620</v>
      </c>
    </row>
    <row r="13" spans="1:5" x14ac:dyDescent="0.25">
      <c r="A13" t="s">
        <v>71</v>
      </c>
      <c r="B13">
        <v>19.7</v>
      </c>
      <c r="C13">
        <v>27.7</v>
      </c>
      <c r="D13">
        <v>52.6</v>
      </c>
    </row>
    <row r="14" spans="1:5" x14ac:dyDescent="0.25">
      <c r="A14" t="s">
        <v>65</v>
      </c>
      <c r="B14">
        <v>22.07</v>
      </c>
      <c r="C14">
        <v>29.93</v>
      </c>
      <c r="D14">
        <v>48</v>
      </c>
      <c r="E14">
        <v>3310</v>
      </c>
    </row>
    <row r="15" spans="1:5" x14ac:dyDescent="0.25">
      <c r="A15" t="s">
        <v>68</v>
      </c>
      <c r="B15">
        <v>19.698399999999999</v>
      </c>
      <c r="C15">
        <v>32.414999999999999</v>
      </c>
      <c r="D15">
        <v>47.886600000000001</v>
      </c>
      <c r="E15">
        <v>2850</v>
      </c>
    </row>
    <row r="16" spans="1:5" x14ac:dyDescent="0.25">
      <c r="A16" t="s">
        <v>78</v>
      </c>
      <c r="B16">
        <v>17.9529</v>
      </c>
      <c r="C16">
        <v>35.191499999999998</v>
      </c>
      <c r="D16">
        <v>46.855699999999999</v>
      </c>
      <c r="E16">
        <v>4010</v>
      </c>
    </row>
    <row r="17" spans="1:5" x14ac:dyDescent="0.25">
      <c r="A17" t="s">
        <v>69</v>
      </c>
      <c r="B17">
        <v>16.829799999999999</v>
      </c>
      <c r="C17">
        <v>37.491599999999998</v>
      </c>
      <c r="D17">
        <v>45.678699999999999</v>
      </c>
      <c r="E17">
        <v>2840</v>
      </c>
    </row>
    <row r="18" spans="1:5" x14ac:dyDescent="0.25">
      <c r="A18" t="s">
        <v>66</v>
      </c>
      <c r="B18">
        <v>25.869800000000001</v>
      </c>
      <c r="C18">
        <v>32.314799999999998</v>
      </c>
      <c r="D18">
        <v>41.8155</v>
      </c>
      <c r="E18">
        <v>2600</v>
      </c>
    </row>
    <row r="19" spans="1:5" x14ac:dyDescent="0.25">
      <c r="A19" t="s">
        <v>88</v>
      </c>
      <c r="B19">
        <v>29.099999999999998</v>
      </c>
      <c r="C19">
        <v>29.9</v>
      </c>
      <c r="D19">
        <v>41</v>
      </c>
    </row>
    <row r="20" spans="1:5" x14ac:dyDescent="0.25">
      <c r="A20" t="s">
        <v>86</v>
      </c>
      <c r="B20">
        <v>31.09</v>
      </c>
      <c r="C20">
        <v>36.64</v>
      </c>
      <c r="D20">
        <v>32.269999999999996</v>
      </c>
      <c r="E20">
        <v>2400</v>
      </c>
    </row>
    <row r="21" spans="1:5" x14ac:dyDescent="0.25">
      <c r="A21" t="s">
        <v>80</v>
      </c>
      <c r="B21">
        <v>42.540599999999998</v>
      </c>
      <c r="C21">
        <v>25.666599999999999</v>
      </c>
      <c r="D21">
        <v>31.7928</v>
      </c>
    </row>
    <row r="22" spans="1:5" x14ac:dyDescent="0.25">
      <c r="A22" t="s">
        <v>75</v>
      </c>
      <c r="B22">
        <v>36.83</v>
      </c>
      <c r="C22">
        <v>34.130000000000003</v>
      </c>
      <c r="D22">
        <v>29.04</v>
      </c>
      <c r="E22">
        <v>2570</v>
      </c>
    </row>
    <row r="23" spans="1:5" x14ac:dyDescent="0.25">
      <c r="A23" t="s">
        <v>77</v>
      </c>
      <c r="B23">
        <v>39.845700000000001</v>
      </c>
      <c r="C23">
        <v>31.9223</v>
      </c>
      <c r="D23">
        <v>28.231999999999999</v>
      </c>
      <c r="E23">
        <v>2360</v>
      </c>
    </row>
    <row r="24" spans="1:5" x14ac:dyDescent="0.25">
      <c r="A24" t="s">
        <v>84</v>
      </c>
      <c r="B24">
        <v>34</v>
      </c>
      <c r="C24">
        <v>38</v>
      </c>
      <c r="D24">
        <v>28</v>
      </c>
      <c r="E24">
        <v>2240</v>
      </c>
    </row>
    <row r="25" spans="1:5" x14ac:dyDescent="0.25">
      <c r="A25" t="s">
        <v>76</v>
      </c>
      <c r="B25">
        <v>29.23</v>
      </c>
      <c r="C25">
        <v>43.04</v>
      </c>
      <c r="D25">
        <v>27.729999999999997</v>
      </c>
      <c r="E25">
        <v>2890</v>
      </c>
    </row>
    <row r="26" spans="1:5" x14ac:dyDescent="0.25">
      <c r="A26" t="s">
        <v>90</v>
      </c>
      <c r="B26">
        <v>36.583199999999998</v>
      </c>
      <c r="C26">
        <v>37.040700000000001</v>
      </c>
      <c r="D26">
        <v>26.376000000000001</v>
      </c>
      <c r="E26">
        <v>2530</v>
      </c>
    </row>
    <row r="27" spans="1:5" x14ac:dyDescent="0.25">
      <c r="A27" t="s">
        <v>81</v>
      </c>
      <c r="B27">
        <v>53.423000000000002</v>
      </c>
      <c r="C27">
        <v>24.4725</v>
      </c>
      <c r="D27">
        <v>22.104400000000002</v>
      </c>
      <c r="E27">
        <v>1890</v>
      </c>
    </row>
    <row r="28" spans="1:5" x14ac:dyDescent="0.25">
      <c r="A28" t="s">
        <v>85</v>
      </c>
      <c r="B28">
        <v>48.250500000000002</v>
      </c>
      <c r="C28">
        <v>30.923200000000001</v>
      </c>
      <c r="D28">
        <v>20.8263</v>
      </c>
      <c r="E28">
        <v>2050</v>
      </c>
    </row>
    <row r="29" spans="1:5" x14ac:dyDescent="0.25">
      <c r="A29" t="s">
        <v>87</v>
      </c>
      <c r="B29">
        <v>57.380499999999998</v>
      </c>
      <c r="C29">
        <v>25.631799999999998</v>
      </c>
      <c r="D29">
        <v>16.9877</v>
      </c>
      <c r="E29">
        <v>1590</v>
      </c>
    </row>
    <row r="30" spans="1:5" x14ac:dyDescent="0.25">
      <c r="A30" t="s">
        <v>79</v>
      </c>
      <c r="B30">
        <v>49.846299999999999</v>
      </c>
      <c r="C30">
        <v>36.6342</v>
      </c>
      <c r="D30">
        <v>13.519499999999999</v>
      </c>
      <c r="E30">
        <v>1870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F26BA-CEF6-4999-A601-138BBB76731E}">
  <dimension ref="A1:F30"/>
  <sheetViews>
    <sheetView workbookViewId="0">
      <selection activeCell="F8" sqref="F8"/>
    </sheetView>
  </sheetViews>
  <sheetFormatPr defaultRowHeight="15" x14ac:dyDescent="0.25"/>
  <cols>
    <col min="2" max="2" width="29.7109375" bestFit="1" customWidth="1"/>
    <col min="3" max="3" width="33.42578125" bestFit="1" customWidth="1"/>
    <col min="4" max="4" width="28.5703125" bestFit="1" customWidth="1"/>
    <col min="5" max="5" width="16.7109375" bestFit="1" customWidth="1"/>
    <col min="6" max="6" width="41.7109375" bestFit="1" customWidth="1"/>
  </cols>
  <sheetData>
    <row r="1" spans="1:6" x14ac:dyDescent="0.25">
      <c r="A1" t="s">
        <v>247</v>
      </c>
    </row>
    <row r="2" spans="1:6" x14ac:dyDescent="0.25">
      <c r="A2" t="s">
        <v>8</v>
      </c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t="s">
        <v>93</v>
      </c>
      <c r="B3">
        <v>52.131399999999999</v>
      </c>
      <c r="C3">
        <v>16.171600000000002</v>
      </c>
      <c r="D3">
        <v>31.696899999999999</v>
      </c>
      <c r="E3">
        <v>0</v>
      </c>
      <c r="F3">
        <v>225.72</v>
      </c>
    </row>
    <row r="4" spans="1:6" x14ac:dyDescent="0.25">
      <c r="A4" t="s">
        <v>71</v>
      </c>
      <c r="B4">
        <v>39</v>
      </c>
      <c r="C4">
        <v>29</v>
      </c>
      <c r="D4">
        <v>32</v>
      </c>
      <c r="E4">
        <v>0</v>
      </c>
      <c r="F4" t="s">
        <v>248</v>
      </c>
    </row>
    <row r="5" spans="1:6" x14ac:dyDescent="0.25">
      <c r="A5" t="s">
        <v>78</v>
      </c>
      <c r="B5">
        <v>36.159100000000002</v>
      </c>
      <c r="C5">
        <v>31.072600000000001</v>
      </c>
      <c r="D5">
        <v>32.7684</v>
      </c>
      <c r="E5">
        <v>0</v>
      </c>
      <c r="F5">
        <v>75.7</v>
      </c>
    </row>
    <row r="6" spans="1:6" x14ac:dyDescent="0.25">
      <c r="A6" t="s">
        <v>67</v>
      </c>
      <c r="B6">
        <v>35.857199999999999</v>
      </c>
      <c r="C6">
        <v>31.871500000000001</v>
      </c>
      <c r="D6">
        <v>32.271299999999997</v>
      </c>
      <c r="E6">
        <v>0</v>
      </c>
      <c r="F6" t="s">
        <v>248</v>
      </c>
    </row>
    <row r="7" spans="1:6" x14ac:dyDescent="0.25">
      <c r="A7" t="s">
        <v>82</v>
      </c>
      <c r="B7">
        <v>35.299999999999997</v>
      </c>
      <c r="C7">
        <v>30</v>
      </c>
      <c r="D7">
        <v>34.700000000000003</v>
      </c>
      <c r="E7">
        <v>0</v>
      </c>
      <c r="F7">
        <v>75.81</v>
      </c>
    </row>
    <row r="8" spans="1:6" x14ac:dyDescent="0.25">
      <c r="A8" t="s">
        <v>84</v>
      </c>
      <c r="B8">
        <v>34</v>
      </c>
      <c r="C8">
        <v>35</v>
      </c>
      <c r="D8">
        <v>31</v>
      </c>
      <c r="E8">
        <v>0</v>
      </c>
      <c r="F8" t="s">
        <v>248</v>
      </c>
    </row>
    <row r="9" spans="1:6" x14ac:dyDescent="0.25">
      <c r="A9" t="s">
        <v>66</v>
      </c>
      <c r="B9">
        <v>33.047699999999999</v>
      </c>
      <c r="C9">
        <v>31.330999999999996</v>
      </c>
      <c r="D9">
        <v>35.621300000000005</v>
      </c>
      <c r="E9">
        <v>0</v>
      </c>
      <c r="F9">
        <v>45.38</v>
      </c>
    </row>
    <row r="10" spans="1:6" x14ac:dyDescent="0.25">
      <c r="A10" t="s">
        <v>87</v>
      </c>
      <c r="B10">
        <v>32.763199999999998</v>
      </c>
      <c r="C10">
        <v>33.707700000000003</v>
      </c>
      <c r="D10">
        <v>33.529199999999996</v>
      </c>
      <c r="E10">
        <v>0</v>
      </c>
      <c r="F10">
        <v>113.26</v>
      </c>
    </row>
    <row r="11" spans="1:6" x14ac:dyDescent="0.25">
      <c r="A11" t="s">
        <v>91</v>
      </c>
      <c r="B11">
        <v>30.351299999999998</v>
      </c>
      <c r="C11">
        <v>28.448700000000002</v>
      </c>
      <c r="D11">
        <v>41.200099999999999</v>
      </c>
      <c r="E11">
        <v>0</v>
      </c>
      <c r="F11">
        <v>103.3</v>
      </c>
    </row>
    <row r="12" spans="1:6" x14ac:dyDescent="0.25">
      <c r="A12" t="s">
        <v>73</v>
      </c>
      <c r="B12">
        <v>29.525199999999998</v>
      </c>
      <c r="C12">
        <v>25.277000000000001</v>
      </c>
      <c r="D12">
        <v>45.1935</v>
      </c>
      <c r="E12">
        <v>0</v>
      </c>
      <c r="F12">
        <v>124.87</v>
      </c>
    </row>
    <row r="13" spans="1:6" x14ac:dyDescent="0.25">
      <c r="A13" t="s">
        <v>65</v>
      </c>
      <c r="B13">
        <v>29.330000000000002</v>
      </c>
      <c r="C13">
        <v>39.9</v>
      </c>
      <c r="D13">
        <v>30.77</v>
      </c>
      <c r="E13">
        <v>0</v>
      </c>
      <c r="F13">
        <v>73.27</v>
      </c>
    </row>
    <row r="14" spans="1:6" x14ac:dyDescent="0.25">
      <c r="A14" t="s">
        <v>76</v>
      </c>
      <c r="B14">
        <v>28.554099999999998</v>
      </c>
      <c r="C14">
        <v>29.075400000000002</v>
      </c>
      <c r="D14">
        <v>42.370400000000004</v>
      </c>
      <c r="E14">
        <v>0</v>
      </c>
      <c r="F14">
        <v>20.94</v>
      </c>
    </row>
    <row r="15" spans="1:6" x14ac:dyDescent="0.25">
      <c r="A15" t="s">
        <v>75</v>
      </c>
      <c r="B15">
        <v>28.25</v>
      </c>
      <c r="C15">
        <v>37.409999999999997</v>
      </c>
      <c r="D15">
        <v>34.340000000000003</v>
      </c>
      <c r="E15">
        <v>0</v>
      </c>
      <c r="F15">
        <v>92.45</v>
      </c>
    </row>
    <row r="16" spans="1:6" x14ac:dyDescent="0.25">
      <c r="A16" t="s">
        <v>77</v>
      </c>
      <c r="B16">
        <v>25.028199999999998</v>
      </c>
      <c r="C16">
        <v>40.090499999999999</v>
      </c>
      <c r="D16">
        <v>34.8812</v>
      </c>
      <c r="E16">
        <v>0</v>
      </c>
      <c r="F16">
        <v>59.5</v>
      </c>
    </row>
    <row r="17" spans="1:6" x14ac:dyDescent="0.25">
      <c r="A17" t="s">
        <v>74</v>
      </c>
      <c r="B17">
        <v>21.991900000000001</v>
      </c>
      <c r="C17">
        <v>27.534800000000001</v>
      </c>
      <c r="D17">
        <v>50.473199999999991</v>
      </c>
      <c r="E17">
        <v>0</v>
      </c>
      <c r="F17">
        <v>48.58</v>
      </c>
    </row>
    <row r="18" spans="1:6" x14ac:dyDescent="0.25">
      <c r="A18" t="s">
        <v>88</v>
      </c>
      <c r="B18">
        <v>17.600000000000001</v>
      </c>
      <c r="C18">
        <v>42.599999999999994</v>
      </c>
      <c r="D18">
        <v>39.799999999999997</v>
      </c>
      <c r="E18">
        <v>0</v>
      </c>
      <c r="F18" t="s">
        <v>248</v>
      </c>
    </row>
    <row r="19" spans="1:6" x14ac:dyDescent="0.25">
      <c r="A19" t="s">
        <v>86</v>
      </c>
      <c r="B19">
        <v>16.899999999999999</v>
      </c>
      <c r="C19">
        <v>31.599999999999998</v>
      </c>
      <c r="D19">
        <v>51.5</v>
      </c>
      <c r="E19">
        <v>0</v>
      </c>
      <c r="F19">
        <v>32.65</v>
      </c>
    </row>
    <row r="20" spans="1:6" x14ac:dyDescent="0.25">
      <c r="A20" t="s">
        <v>90</v>
      </c>
      <c r="B20">
        <v>14.276</v>
      </c>
      <c r="C20">
        <v>40.289200000000001</v>
      </c>
      <c r="D20">
        <v>45.434799999999996</v>
      </c>
      <c r="E20">
        <v>0</v>
      </c>
      <c r="F20">
        <v>160.44</v>
      </c>
    </row>
    <row r="21" spans="1:6" x14ac:dyDescent="0.25">
      <c r="A21" t="s">
        <v>85</v>
      </c>
      <c r="B21">
        <v>12.6188</v>
      </c>
      <c r="C21">
        <v>45.160200000000003</v>
      </c>
      <c r="D21">
        <v>42.220999999999997</v>
      </c>
      <c r="E21">
        <v>0</v>
      </c>
      <c r="F21">
        <v>67.53</v>
      </c>
    </row>
    <row r="22" spans="1:6" x14ac:dyDescent="0.25">
      <c r="A22" t="s">
        <v>89</v>
      </c>
      <c r="B22">
        <v>11.4</v>
      </c>
      <c r="C22">
        <v>44</v>
      </c>
      <c r="D22">
        <v>44.599999999999994</v>
      </c>
      <c r="E22">
        <v>0</v>
      </c>
      <c r="F22">
        <v>72.2</v>
      </c>
    </row>
    <row r="23" spans="1:6" x14ac:dyDescent="0.25">
      <c r="A23" t="s">
        <v>79</v>
      </c>
      <c r="B23">
        <v>11.3712</v>
      </c>
      <c r="C23">
        <v>30.955300000000001</v>
      </c>
      <c r="D23">
        <v>57.673599999999993</v>
      </c>
      <c r="E23">
        <v>0</v>
      </c>
      <c r="F23">
        <v>27.13</v>
      </c>
    </row>
    <row r="24" spans="1:6" x14ac:dyDescent="0.25">
      <c r="A24" t="s">
        <v>68</v>
      </c>
      <c r="B24">
        <v>9.94</v>
      </c>
      <c r="C24">
        <v>35.354199999999999</v>
      </c>
      <c r="D24">
        <v>54.701300000000003</v>
      </c>
      <c r="E24">
        <v>0</v>
      </c>
      <c r="F24">
        <v>45.75</v>
      </c>
    </row>
    <row r="25" spans="1:6" x14ac:dyDescent="0.25">
      <c r="A25" t="s">
        <v>72</v>
      </c>
      <c r="B25">
        <v>7.8491</v>
      </c>
      <c r="C25">
        <v>46.144199999999998</v>
      </c>
      <c r="D25">
        <v>46.006699999999995</v>
      </c>
      <c r="E25">
        <v>0</v>
      </c>
      <c r="F25">
        <v>82.32</v>
      </c>
    </row>
    <row r="26" spans="1:6" x14ac:dyDescent="0.25">
      <c r="A26" t="s">
        <v>81</v>
      </c>
      <c r="B26">
        <v>7.1791999999999998</v>
      </c>
      <c r="C26">
        <v>61.8752</v>
      </c>
      <c r="D26">
        <v>30.945599999999999</v>
      </c>
      <c r="E26">
        <v>0</v>
      </c>
      <c r="F26">
        <v>45.88</v>
      </c>
    </row>
    <row r="27" spans="1:6" x14ac:dyDescent="0.25">
      <c r="A27" t="s">
        <v>69</v>
      </c>
      <c r="B27">
        <v>6.0755999999999997</v>
      </c>
      <c r="C27">
        <v>27.514200000000002</v>
      </c>
      <c r="D27">
        <v>66.410300000000007</v>
      </c>
      <c r="E27">
        <v>0</v>
      </c>
      <c r="F27">
        <v>18.47</v>
      </c>
    </row>
    <row r="28" spans="1:6" x14ac:dyDescent="0.25">
      <c r="A28" t="s">
        <v>83</v>
      </c>
      <c r="B28">
        <v>4.8962000000000003</v>
      </c>
      <c r="C28">
        <v>40.617699999999999</v>
      </c>
      <c r="D28">
        <v>54.4861</v>
      </c>
      <c r="E28">
        <v>0</v>
      </c>
      <c r="F28" t="s">
        <v>248</v>
      </c>
    </row>
    <row r="29" spans="1:6" x14ac:dyDescent="0.25">
      <c r="A29" t="s">
        <v>80</v>
      </c>
      <c r="B29">
        <v>2.19</v>
      </c>
      <c r="C29">
        <v>36.25</v>
      </c>
      <c r="D29">
        <v>61.56</v>
      </c>
      <c r="E29">
        <v>0</v>
      </c>
      <c r="F29" t="s">
        <v>248</v>
      </c>
    </row>
    <row r="30" spans="1:6" x14ac:dyDescent="0.25">
      <c r="A30" t="s">
        <v>70</v>
      </c>
      <c r="B30">
        <v>0</v>
      </c>
      <c r="C30">
        <v>0</v>
      </c>
      <c r="D30">
        <v>0</v>
      </c>
      <c r="E30">
        <v>100</v>
      </c>
      <c r="F30">
        <v>9.39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1BBD1-7278-4427-909B-FC8469AF764E}">
  <dimension ref="A1:I27"/>
  <sheetViews>
    <sheetView workbookViewId="0">
      <selection activeCell="A2" sqref="A2"/>
    </sheetView>
  </sheetViews>
  <sheetFormatPr defaultRowHeight="15" x14ac:dyDescent="0.25"/>
  <cols>
    <col min="1" max="1" width="18.28515625" customWidth="1"/>
    <col min="3" max="3" width="17.5703125" bestFit="1" customWidth="1"/>
    <col min="4" max="4" width="18" bestFit="1" customWidth="1"/>
    <col min="5" max="5" width="17.5703125" bestFit="1" customWidth="1"/>
    <col min="6" max="6" width="18" bestFit="1" customWidth="1"/>
  </cols>
  <sheetData>
    <row r="1" spans="1:9" x14ac:dyDescent="0.25">
      <c r="A1" t="s">
        <v>249</v>
      </c>
    </row>
    <row r="2" spans="1:9" x14ac:dyDescent="0.25">
      <c r="C2" s="48" t="s">
        <v>122</v>
      </c>
      <c r="D2" s="48"/>
      <c r="E2" s="48" t="s">
        <v>123</v>
      </c>
      <c r="F2" s="48"/>
    </row>
    <row r="3" spans="1:9" s="26" customFormat="1" ht="42.95" customHeight="1" x14ac:dyDescent="0.25">
      <c r="A3" s="26" t="s">
        <v>124</v>
      </c>
      <c r="B3" s="26" t="s">
        <v>51</v>
      </c>
      <c r="C3" s="26" t="s">
        <v>125</v>
      </c>
      <c r="D3" s="26" t="s">
        <v>126</v>
      </c>
      <c r="E3" s="26" t="s">
        <v>125</v>
      </c>
      <c r="F3" s="26" t="s">
        <v>126</v>
      </c>
    </row>
    <row r="4" spans="1:9" x14ac:dyDescent="0.25">
      <c r="A4" s="25"/>
      <c r="B4" s="24">
        <v>4.1666666664241347E-2</v>
      </c>
      <c r="C4">
        <v>69.322709134401208</v>
      </c>
      <c r="D4">
        <v>3.1648960157843664</v>
      </c>
      <c r="E4">
        <v>68.422496301775141</v>
      </c>
      <c r="F4">
        <v>3.2318122682471926</v>
      </c>
    </row>
    <row r="5" spans="1:9" x14ac:dyDescent="0.25">
      <c r="A5" s="25"/>
      <c r="B5" s="24">
        <v>8.3333333335758653E-2</v>
      </c>
      <c r="C5">
        <v>65.335551254635064</v>
      </c>
      <c r="D5">
        <v>2.845269629229632</v>
      </c>
      <c r="E5">
        <v>63.723768491124254</v>
      </c>
      <c r="F5">
        <v>2.8798355510225715</v>
      </c>
    </row>
    <row r="6" spans="1:9" x14ac:dyDescent="0.25">
      <c r="A6" s="25"/>
      <c r="B6" s="24">
        <v>0.125</v>
      </c>
      <c r="C6">
        <v>63.191928046114079</v>
      </c>
      <c r="D6">
        <v>2.6949583987578447</v>
      </c>
      <c r="E6">
        <v>60.746852810650878</v>
      </c>
      <c r="F6">
        <v>2.6864576984268642</v>
      </c>
      <c r="H6" s="26"/>
      <c r="I6" s="26"/>
    </row>
    <row r="7" spans="1:9" x14ac:dyDescent="0.25">
      <c r="A7" s="25"/>
      <c r="B7" s="24">
        <v>0.16666666666424135</v>
      </c>
      <c r="C7">
        <v>63.306374186937546</v>
      </c>
      <c r="D7">
        <v>2.6582026537165389</v>
      </c>
      <c r="E7">
        <v>59.301727071005942</v>
      </c>
      <c r="F7">
        <v>2.5961890772994942</v>
      </c>
    </row>
    <row r="8" spans="1:9" x14ac:dyDescent="0.25">
      <c r="A8" s="25"/>
      <c r="B8" s="24">
        <v>0.20833333333575865</v>
      </c>
      <c r="C8">
        <v>69.125772400770401</v>
      </c>
      <c r="D8">
        <v>2.7985185499992178</v>
      </c>
      <c r="E8">
        <v>59.758025147928997</v>
      </c>
      <c r="F8">
        <v>2.6247435821721528</v>
      </c>
    </row>
    <row r="9" spans="1:9" x14ac:dyDescent="0.25">
      <c r="A9" s="25" t="s">
        <v>127</v>
      </c>
      <c r="B9" s="24">
        <v>0.25</v>
      </c>
      <c r="C9">
        <v>85.858029510140568</v>
      </c>
      <c r="D9">
        <v>3.1636016808897578</v>
      </c>
      <c r="E9">
        <v>60.761394230769234</v>
      </c>
      <c r="F9">
        <v>2.8061937834124464</v>
      </c>
    </row>
    <row r="10" spans="1:9" x14ac:dyDescent="0.25">
      <c r="A10" s="25"/>
      <c r="B10" s="24">
        <v>0.29166666666424135</v>
      </c>
      <c r="C10">
        <v>104.59300247088738</v>
      </c>
      <c r="D10">
        <v>3.7159275622442931</v>
      </c>
      <c r="E10">
        <v>61.289105029585784</v>
      </c>
      <c r="F10">
        <v>3.2063701897517825</v>
      </c>
    </row>
    <row r="11" spans="1:9" x14ac:dyDescent="0.25">
      <c r="A11" s="25"/>
      <c r="B11" s="24">
        <v>0.33333333333575865</v>
      </c>
      <c r="C11">
        <v>110.93391647646662</v>
      </c>
      <c r="D11">
        <v>4.2102426629472314</v>
      </c>
      <c r="E11">
        <v>59.433295118343189</v>
      </c>
      <c r="F11">
        <v>3.766282832221874</v>
      </c>
    </row>
    <row r="12" spans="1:9" x14ac:dyDescent="0.25">
      <c r="A12" s="25"/>
      <c r="B12" s="24">
        <v>0.375</v>
      </c>
      <c r="C12">
        <v>98.352130874783285</v>
      </c>
      <c r="D12">
        <v>4.3937162960608305</v>
      </c>
      <c r="E12">
        <v>52.607230029585786</v>
      </c>
      <c r="F12">
        <v>4.358247552967387</v>
      </c>
    </row>
    <row r="13" spans="1:9" x14ac:dyDescent="0.25">
      <c r="A13" s="25"/>
      <c r="B13" s="24">
        <v>0.41666666666424135</v>
      </c>
      <c r="C13">
        <v>83.88491048602117</v>
      </c>
      <c r="D13">
        <v>4.4093237726939547</v>
      </c>
      <c r="E13">
        <v>43.705395710059172</v>
      </c>
      <c r="F13">
        <v>4.753375059866876</v>
      </c>
    </row>
    <row r="14" spans="1:9" x14ac:dyDescent="0.25">
      <c r="A14" s="25"/>
      <c r="B14" s="24">
        <v>0.45833333333575865</v>
      </c>
      <c r="C14">
        <v>74.678638355985996</v>
      </c>
      <c r="D14">
        <v>4.4014907576556634</v>
      </c>
      <c r="E14">
        <v>37.147366863905333</v>
      </c>
      <c r="F14">
        <v>4.9540135256319608</v>
      </c>
    </row>
    <row r="15" spans="1:9" x14ac:dyDescent="0.25">
      <c r="A15" s="25" t="s">
        <v>128</v>
      </c>
      <c r="B15" s="24">
        <v>0.5</v>
      </c>
      <c r="C15">
        <v>68.390500705967824</v>
      </c>
      <c r="D15">
        <v>4.4394157355909734</v>
      </c>
      <c r="E15">
        <v>33.024933431952668</v>
      </c>
      <c r="F15">
        <v>5.0504918002066281</v>
      </c>
    </row>
    <row r="16" spans="1:9" x14ac:dyDescent="0.25">
      <c r="A16" s="25"/>
      <c r="B16" s="24">
        <v>0.54166666666424135</v>
      </c>
      <c r="C16">
        <v>66.660382267870247</v>
      </c>
      <c r="D16">
        <v>4.4631889799118376</v>
      </c>
      <c r="E16">
        <v>30.165920857988166</v>
      </c>
      <c r="F16">
        <v>4.9969949193893815</v>
      </c>
    </row>
    <row r="17" spans="1:6" x14ac:dyDescent="0.25">
      <c r="A17" s="25"/>
      <c r="B17" s="24">
        <v>0.58333333333575865</v>
      </c>
      <c r="C17">
        <v>68.271644887901886</v>
      </c>
      <c r="D17">
        <v>4.4352073388340267</v>
      </c>
      <c r="E17">
        <v>30.895880177514794</v>
      </c>
      <c r="F17">
        <v>4.8396016554688686</v>
      </c>
    </row>
    <row r="18" spans="1:6" x14ac:dyDescent="0.25">
      <c r="A18" s="25"/>
      <c r="B18" s="24">
        <v>0.625</v>
      </c>
      <c r="C18">
        <v>76.084435825468304</v>
      </c>
      <c r="D18">
        <v>4.3684260349237114</v>
      </c>
      <c r="E18">
        <v>37.215318047337263</v>
      </c>
      <c r="F18">
        <v>4.6484463679251293</v>
      </c>
    </row>
    <row r="19" spans="1:6" x14ac:dyDescent="0.25">
      <c r="A19" s="25"/>
      <c r="B19" s="24">
        <v>0.66666666666424135</v>
      </c>
      <c r="C19">
        <v>88.262639891294668</v>
      </c>
      <c r="D19">
        <v>4.4418360656310467</v>
      </c>
      <c r="E19">
        <v>49.932636834319524</v>
      </c>
      <c r="F19">
        <v>4.5649501389867071</v>
      </c>
    </row>
    <row r="20" spans="1:6" x14ac:dyDescent="0.25">
      <c r="A20" s="25"/>
      <c r="B20" s="24">
        <v>0.70833333333575865</v>
      </c>
      <c r="C20">
        <v>103.93887824796607</v>
      </c>
      <c r="D20">
        <v>4.7004026956158764</v>
      </c>
      <c r="E20">
        <v>67.480931952662729</v>
      </c>
      <c r="F20">
        <v>4.6839000133441582</v>
      </c>
    </row>
    <row r="21" spans="1:6" x14ac:dyDescent="0.25">
      <c r="A21" s="25" t="s">
        <v>129</v>
      </c>
      <c r="B21" s="24">
        <v>0.75</v>
      </c>
      <c r="C21">
        <v>118.73553559311578</v>
      </c>
      <c r="D21">
        <v>5.0609787089857159</v>
      </c>
      <c r="E21">
        <v>85.236545857988176</v>
      </c>
      <c r="F21">
        <v>4.9499636840919745</v>
      </c>
    </row>
    <row r="22" spans="1:6" x14ac:dyDescent="0.25">
      <c r="A22" s="25"/>
      <c r="B22" s="24">
        <v>0.79166666666424135</v>
      </c>
      <c r="C22">
        <v>134.73118717400391</v>
      </c>
      <c r="D22">
        <v>5.4110499259487765</v>
      </c>
      <c r="E22">
        <v>97.955018491124278</v>
      </c>
      <c r="F22">
        <v>5.2222699443074871</v>
      </c>
    </row>
    <row r="23" spans="1:6" x14ac:dyDescent="0.25">
      <c r="A23" s="25"/>
      <c r="B23" s="24">
        <v>0.83333333333575865</v>
      </c>
      <c r="C23">
        <v>136.11056054188168</v>
      </c>
      <c r="D23">
        <v>5.5753227714334042</v>
      </c>
      <c r="E23">
        <v>100.77226701183433</v>
      </c>
      <c r="F23">
        <v>5.3363929189787358</v>
      </c>
    </row>
    <row r="24" spans="1:6" x14ac:dyDescent="0.25">
      <c r="A24" s="25"/>
      <c r="B24" s="24">
        <v>0.875</v>
      </c>
      <c r="C24">
        <v>117.07297914995989</v>
      </c>
      <c r="D24">
        <v>5.3920803620588842</v>
      </c>
      <c r="E24">
        <v>94.963942307692307</v>
      </c>
      <c r="F24">
        <v>5.1247205727137084</v>
      </c>
    </row>
    <row r="25" spans="1:6" x14ac:dyDescent="0.25">
      <c r="A25" s="25"/>
      <c r="B25" s="24">
        <v>0.91666666666424135</v>
      </c>
      <c r="C25">
        <v>98.134111748538373</v>
      </c>
      <c r="D25">
        <v>5.0069229777873137</v>
      </c>
      <c r="E25">
        <v>86.081571745562115</v>
      </c>
      <c r="F25">
        <v>4.7603683850753971</v>
      </c>
    </row>
    <row r="26" spans="1:6" x14ac:dyDescent="0.25">
      <c r="A26" s="25"/>
      <c r="B26" s="24">
        <v>0.95833333333575865</v>
      </c>
      <c r="C26">
        <v>83.10455255005175</v>
      </c>
      <c r="D26">
        <v>4.469442779222307</v>
      </c>
      <c r="E26">
        <v>75.004134615384601</v>
      </c>
      <c r="F26">
        <v>4.2839045597586356</v>
      </c>
    </row>
    <row r="27" spans="1:6" x14ac:dyDescent="0.25">
      <c r="A27" s="25" t="s">
        <v>130</v>
      </c>
      <c r="B27" s="24">
        <v>0</v>
      </c>
      <c r="C27">
        <v>73.83578686282975</v>
      </c>
      <c r="D27">
        <v>3.7795776440767965</v>
      </c>
      <c r="E27">
        <v>72.991741863905332</v>
      </c>
      <c r="F27">
        <v>3.6744739187325863</v>
      </c>
    </row>
  </sheetData>
  <mergeCells count="2">
    <mergeCell ref="C2:D2"/>
    <mergeCell ref="E2:F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4FDDE-A867-4A91-AB5B-0B4208238893}">
  <dimension ref="A1:B15"/>
  <sheetViews>
    <sheetView workbookViewId="0">
      <selection activeCell="A2" sqref="A2"/>
    </sheetView>
  </sheetViews>
  <sheetFormatPr defaultRowHeight="15" x14ac:dyDescent="0.25"/>
  <cols>
    <col min="1" max="1" width="36.140625" customWidth="1"/>
    <col min="2" max="2" width="28.7109375" bestFit="1" customWidth="1"/>
  </cols>
  <sheetData>
    <row r="1" spans="1:2" x14ac:dyDescent="0.25">
      <c r="A1" t="s">
        <v>250</v>
      </c>
    </row>
    <row r="2" spans="1:2" x14ac:dyDescent="0.25">
      <c r="A2" t="s">
        <v>131</v>
      </c>
      <c r="B2" t="s">
        <v>132</v>
      </c>
    </row>
    <row r="3" spans="1:2" x14ac:dyDescent="0.25">
      <c r="A3" t="s">
        <v>133</v>
      </c>
      <c r="B3">
        <v>640</v>
      </c>
    </row>
    <row r="4" spans="1:2" x14ac:dyDescent="0.25">
      <c r="A4" t="s">
        <v>134</v>
      </c>
      <c r="B4">
        <v>590</v>
      </c>
    </row>
    <row r="5" spans="1:2" x14ac:dyDescent="0.25">
      <c r="A5" t="s">
        <v>135</v>
      </c>
      <c r="B5">
        <v>260</v>
      </c>
    </row>
    <row r="6" spans="1:2" x14ac:dyDescent="0.25">
      <c r="A6" t="s">
        <v>136</v>
      </c>
      <c r="B6">
        <v>240</v>
      </c>
    </row>
    <row r="7" spans="1:2" x14ac:dyDescent="0.25">
      <c r="A7" t="s">
        <v>137</v>
      </c>
      <c r="B7">
        <v>190</v>
      </c>
    </row>
    <row r="8" spans="1:2" x14ac:dyDescent="0.25">
      <c r="A8" t="s">
        <v>138</v>
      </c>
      <c r="B8">
        <v>150</v>
      </c>
    </row>
    <row r="9" spans="1:2" x14ac:dyDescent="0.25">
      <c r="A9" t="s">
        <v>139</v>
      </c>
      <c r="B9">
        <v>150</v>
      </c>
    </row>
    <row r="10" spans="1:2" x14ac:dyDescent="0.25">
      <c r="A10" t="s">
        <v>140</v>
      </c>
      <c r="B10">
        <v>130</v>
      </c>
    </row>
    <row r="11" spans="1:2" x14ac:dyDescent="0.25">
      <c r="A11" t="s">
        <v>141</v>
      </c>
      <c r="B11">
        <v>130</v>
      </c>
    </row>
    <row r="12" spans="1:2" x14ac:dyDescent="0.25">
      <c r="A12" t="s">
        <v>142</v>
      </c>
      <c r="B12">
        <v>130</v>
      </c>
    </row>
    <row r="13" spans="1:2" x14ac:dyDescent="0.25">
      <c r="A13" t="s">
        <v>2</v>
      </c>
      <c r="B13">
        <v>390</v>
      </c>
    </row>
    <row r="14" spans="1:2" x14ac:dyDescent="0.25">
      <c r="A14" t="s">
        <v>143</v>
      </c>
      <c r="B14">
        <v>3500</v>
      </c>
    </row>
    <row r="15" spans="1:2" x14ac:dyDescent="0.25">
      <c r="A15" t="s">
        <v>144</v>
      </c>
      <c r="B15">
        <v>3000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33AA6-9EFD-4B91-8E8F-0081F1377AF5}">
  <dimension ref="A1:I6"/>
  <sheetViews>
    <sheetView workbookViewId="0">
      <selection activeCell="A2" sqref="A2"/>
    </sheetView>
  </sheetViews>
  <sheetFormatPr defaultRowHeight="15" x14ac:dyDescent="0.25"/>
  <cols>
    <col min="1" max="1" width="32" customWidth="1"/>
    <col min="2" max="2" width="29.85546875" bestFit="1" customWidth="1"/>
    <col min="3" max="3" width="24" bestFit="1" customWidth="1"/>
    <col min="4" max="4" width="23.7109375" bestFit="1" customWidth="1"/>
    <col min="5" max="5" width="27.28515625" bestFit="1" customWidth="1"/>
    <col min="6" max="6" width="29.85546875" bestFit="1" customWidth="1"/>
    <col min="7" max="7" width="24" bestFit="1" customWidth="1"/>
    <col min="8" max="8" width="23.7109375" bestFit="1" customWidth="1"/>
    <col min="9" max="9" width="27.28515625" bestFit="1" customWidth="1"/>
  </cols>
  <sheetData>
    <row r="1" spans="1:9" x14ac:dyDescent="0.25">
      <c r="A1" s="28" t="s">
        <v>251</v>
      </c>
    </row>
    <row r="2" spans="1:9" x14ac:dyDescent="0.25">
      <c r="B2" s="48" t="s">
        <v>145</v>
      </c>
      <c r="C2" s="48"/>
      <c r="D2" s="48"/>
      <c r="E2" s="48"/>
      <c r="F2" s="48" t="s">
        <v>146</v>
      </c>
      <c r="G2" s="48"/>
      <c r="H2" s="48"/>
      <c r="I2" s="48"/>
    </row>
    <row r="3" spans="1:9" x14ac:dyDescent="0.25">
      <c r="A3" t="s">
        <v>185</v>
      </c>
      <c r="B3" t="s">
        <v>147</v>
      </c>
      <c r="C3" t="s">
        <v>148</v>
      </c>
      <c r="D3" t="s">
        <v>149</v>
      </c>
      <c r="E3" t="s">
        <v>150</v>
      </c>
      <c r="F3" t="s">
        <v>147</v>
      </c>
      <c r="G3" t="s">
        <v>148</v>
      </c>
      <c r="H3" t="s">
        <v>149</v>
      </c>
      <c r="I3" t="s">
        <v>150</v>
      </c>
    </row>
    <row r="4" spans="1:9" x14ac:dyDescent="0.25">
      <c r="A4" t="s">
        <v>151</v>
      </c>
      <c r="B4">
        <v>271.59965778511537</v>
      </c>
      <c r="C4">
        <v>494.94050204719463</v>
      </c>
      <c r="D4">
        <v>549.12078654462596</v>
      </c>
      <c r="E4">
        <v>772.46163080670522</v>
      </c>
      <c r="F4">
        <v>0.30484431611324725</v>
      </c>
      <c r="G4">
        <v>0.27776139354103607</v>
      </c>
      <c r="H4">
        <v>0.28446226615511222</v>
      </c>
      <c r="I4">
        <v>0.2737936992541794</v>
      </c>
    </row>
    <row r="5" spans="1:9" x14ac:dyDescent="0.25">
      <c r="A5" t="s">
        <v>152</v>
      </c>
      <c r="B5">
        <v>90.789235450994838</v>
      </c>
      <c r="C5">
        <v>129.56959964616115</v>
      </c>
      <c r="D5">
        <v>183.32041814321551</v>
      </c>
      <c r="E5">
        <v>222.1007823383818</v>
      </c>
      <c r="F5">
        <v>0.12673865491867778</v>
      </c>
      <c r="G5">
        <v>9.0437355794067947E-2</v>
      </c>
      <c r="H5">
        <v>0.11811185001522602</v>
      </c>
      <c r="I5">
        <v>9.7908967906036148E-2</v>
      </c>
    </row>
    <row r="6" spans="1:9" x14ac:dyDescent="0.25">
      <c r="A6" t="s">
        <v>153</v>
      </c>
      <c r="B6">
        <v>-20.216374257849854</v>
      </c>
      <c r="C6">
        <v>-77.440579339200184</v>
      </c>
      <c r="D6">
        <v>-107.38995447613581</v>
      </c>
      <c r="E6">
        <v>-164.61415955748615</v>
      </c>
      <c r="F6">
        <v>-3.3363794546219468E-2</v>
      </c>
      <c r="G6">
        <v>-6.3901457938483924E-2</v>
      </c>
      <c r="H6">
        <v>-8.1798195974999335E-2</v>
      </c>
      <c r="I6">
        <v>-8.5790067139972712E-2</v>
      </c>
    </row>
  </sheetData>
  <mergeCells count="2">
    <mergeCell ref="F2:I2"/>
    <mergeCell ref="B2:E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08D18-1E44-4377-9AD5-8ACF2604054B}">
  <dimension ref="A1:I6"/>
  <sheetViews>
    <sheetView workbookViewId="0">
      <selection activeCell="A2" sqref="A2"/>
    </sheetView>
  </sheetViews>
  <sheetFormatPr defaultRowHeight="15" x14ac:dyDescent="0.25"/>
  <cols>
    <col min="1" max="9" width="31.42578125" customWidth="1"/>
  </cols>
  <sheetData>
    <row r="1" spans="1:9" x14ac:dyDescent="0.25">
      <c r="A1" t="s">
        <v>252</v>
      </c>
    </row>
    <row r="2" spans="1:9" x14ac:dyDescent="0.25">
      <c r="B2" s="48" t="s">
        <v>145</v>
      </c>
      <c r="C2" s="48"/>
      <c r="D2" s="48"/>
      <c r="E2" s="48"/>
      <c r="F2" s="48" t="s">
        <v>146</v>
      </c>
      <c r="G2" s="48"/>
      <c r="H2" s="48"/>
      <c r="I2" s="48"/>
    </row>
    <row r="3" spans="1:9" x14ac:dyDescent="0.25">
      <c r="A3" t="s">
        <v>185</v>
      </c>
      <c r="B3" t="s">
        <v>147</v>
      </c>
      <c r="C3" t="s">
        <v>148</v>
      </c>
      <c r="D3" t="s">
        <v>149</v>
      </c>
      <c r="E3" t="s">
        <v>150</v>
      </c>
      <c r="F3" t="s">
        <v>147</v>
      </c>
      <c r="G3" t="s">
        <v>148</v>
      </c>
      <c r="H3" t="s">
        <v>149</v>
      </c>
      <c r="I3" t="s">
        <v>150</v>
      </c>
    </row>
    <row r="4" spans="1:9" x14ac:dyDescent="0.25">
      <c r="A4" t="s">
        <v>151</v>
      </c>
      <c r="B4">
        <v>34.529225279095655</v>
      </c>
      <c r="C4">
        <v>56.739793034274278</v>
      </c>
      <c r="D4">
        <v>185.10284690204398</v>
      </c>
      <c r="E4">
        <v>207.31341465722261</v>
      </c>
      <c r="F4">
        <v>3.8755711814829202E-2</v>
      </c>
      <c r="G4">
        <v>3.1842461704472108E-2</v>
      </c>
      <c r="H4">
        <v>9.5889240749474122E-2</v>
      </c>
      <c r="I4">
        <v>7.3480810489887041E-2</v>
      </c>
    </row>
    <row r="5" spans="1:9" x14ac:dyDescent="0.25">
      <c r="A5" t="s">
        <v>152</v>
      </c>
      <c r="B5">
        <v>13.336256932414065</v>
      </c>
      <c r="C5">
        <v>27.009659266723929</v>
      </c>
      <c r="D5">
        <v>77.664023843632435</v>
      </c>
      <c r="E5">
        <v>91.337426177942305</v>
      </c>
      <c r="F5">
        <v>1.8616956700515202E-2</v>
      </c>
      <c r="G5">
        <v>1.8852278402124611E-2</v>
      </c>
      <c r="H5">
        <v>5.0038297035913323E-2</v>
      </c>
      <c r="I5">
        <v>4.0264392741540915E-2</v>
      </c>
    </row>
    <row r="6" spans="1:9" x14ac:dyDescent="0.25">
      <c r="A6" t="s">
        <v>153</v>
      </c>
      <c r="B6">
        <v>54.967858002878792</v>
      </c>
      <c r="C6">
        <v>78.326054897461276</v>
      </c>
      <c r="D6">
        <v>278.95189749519835</v>
      </c>
      <c r="E6">
        <v>302.31009438978083</v>
      </c>
      <c r="F6">
        <v>9.0715392268804623E-2</v>
      </c>
      <c r="G6">
        <v>6.4632123690530202E-2</v>
      </c>
      <c r="H6">
        <v>0.21247575800007179</v>
      </c>
      <c r="I6">
        <v>0.15755147287760357</v>
      </c>
    </row>
  </sheetData>
  <mergeCells count="2">
    <mergeCell ref="B2:E2"/>
    <mergeCell ref="F2:I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C21E-78E3-4D88-B27B-4C3B2D48F506}">
  <dimension ref="A1:I6"/>
  <sheetViews>
    <sheetView workbookViewId="0">
      <selection activeCell="F3" sqref="F3:I3"/>
    </sheetView>
  </sheetViews>
  <sheetFormatPr defaultRowHeight="15" x14ac:dyDescent="0.25"/>
  <cols>
    <col min="1" max="1" width="31.140625" customWidth="1"/>
    <col min="2" max="2" width="20.140625" customWidth="1"/>
    <col min="3" max="3" width="24" customWidth="1"/>
    <col min="4" max="4" width="18.140625" customWidth="1"/>
    <col min="5" max="5" width="23.42578125" customWidth="1"/>
    <col min="6" max="6" width="29.140625" customWidth="1"/>
    <col min="7" max="7" width="20.140625" customWidth="1"/>
    <col min="8" max="8" width="17.140625" customWidth="1"/>
    <col min="9" max="9" width="23.42578125" customWidth="1"/>
  </cols>
  <sheetData>
    <row r="1" spans="1:9" x14ac:dyDescent="0.25">
      <c r="A1" t="s">
        <v>253</v>
      </c>
    </row>
    <row r="2" spans="1:9" x14ac:dyDescent="0.25">
      <c r="B2" s="48" t="s">
        <v>145</v>
      </c>
      <c r="C2" s="48"/>
      <c r="D2" s="48"/>
      <c r="E2" s="48"/>
      <c r="F2" s="48" t="s">
        <v>146</v>
      </c>
      <c r="G2" s="48"/>
      <c r="H2" s="48"/>
      <c r="I2" s="48"/>
    </row>
    <row r="3" spans="1:9" x14ac:dyDescent="0.25">
      <c r="A3" t="s">
        <v>185</v>
      </c>
      <c r="B3" t="s">
        <v>222</v>
      </c>
      <c r="C3" t="s">
        <v>254</v>
      </c>
      <c r="D3" t="s">
        <v>223</v>
      </c>
      <c r="E3" t="s">
        <v>224</v>
      </c>
      <c r="F3" t="s">
        <v>222</v>
      </c>
      <c r="G3" t="s">
        <v>254</v>
      </c>
      <c r="H3" t="s">
        <v>223</v>
      </c>
      <c r="I3" t="s">
        <v>224</v>
      </c>
    </row>
    <row r="4" spans="1:9" x14ac:dyDescent="0.25">
      <c r="A4" t="s">
        <v>151</v>
      </c>
      <c r="B4">
        <v>115.55205059301477</v>
      </c>
      <c r="C4">
        <v>-29.545687591955758</v>
      </c>
      <c r="D4">
        <v>-137.267837163303</v>
      </c>
      <c r="E4">
        <v>335.67013521969142</v>
      </c>
      <c r="F4">
        <v>0.16597915996920384</v>
      </c>
      <c r="G4">
        <v>-4.0732497823838143E-2</v>
      </c>
      <c r="H4">
        <v>-0.16000108177261374</v>
      </c>
      <c r="I4">
        <v>0.37176140870677954</v>
      </c>
    </row>
    <row r="5" spans="1:9" x14ac:dyDescent="0.25">
      <c r="A5" t="s">
        <v>152</v>
      </c>
      <c r="B5">
        <v>54.574844622478082</v>
      </c>
      <c r="C5">
        <v>57.789223763579322</v>
      </c>
      <c r="D5">
        <v>-93.260397389121167</v>
      </c>
      <c r="E5">
        <v>108.56279711544134</v>
      </c>
      <c r="F5">
        <v>0.10232463602227072</v>
      </c>
      <c r="G5">
        <v>9.3532772944208656E-2</v>
      </c>
      <c r="H5">
        <v>-0.13592828653129455</v>
      </c>
      <c r="I5">
        <v>0.15556195180432217</v>
      </c>
    </row>
    <row r="6" spans="1:9" x14ac:dyDescent="0.25">
      <c r="A6" t="s">
        <v>153</v>
      </c>
      <c r="B6">
        <v>49.297182765658235</v>
      </c>
      <c r="C6">
        <v>-83.60437470641412</v>
      </c>
      <c r="D6">
        <v>-320.60918151054699</v>
      </c>
      <c r="E6">
        <v>48.885451155756655</v>
      </c>
      <c r="F6">
        <v>0.11576184751827692</v>
      </c>
      <c r="G6">
        <v>-0.18388227466838392</v>
      </c>
      <c r="H6">
        <v>-0.56921292767074472</v>
      </c>
      <c r="I6">
        <v>7.9813795905275223E-2</v>
      </c>
    </row>
  </sheetData>
  <mergeCells count="2">
    <mergeCell ref="B2:E2"/>
    <mergeCell ref="F2:I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F372D-2EBA-4C36-A7D6-10A1602E3929}">
  <dimension ref="A1:C13"/>
  <sheetViews>
    <sheetView workbookViewId="0">
      <selection activeCell="A2" sqref="A2"/>
    </sheetView>
  </sheetViews>
  <sheetFormatPr defaultRowHeight="15" x14ac:dyDescent="0.25"/>
  <cols>
    <col min="1" max="1" width="73.140625" bestFit="1" customWidth="1"/>
    <col min="2" max="2" width="41.28515625" bestFit="1" customWidth="1"/>
    <col min="3" max="3" width="98" bestFit="1" customWidth="1"/>
  </cols>
  <sheetData>
    <row r="1" spans="1:3" x14ac:dyDescent="0.25">
      <c r="A1" t="s">
        <v>189</v>
      </c>
    </row>
    <row r="2" spans="1:3" x14ac:dyDescent="0.25">
      <c r="A2" t="s">
        <v>255</v>
      </c>
      <c r="B2" t="s">
        <v>154</v>
      </c>
      <c r="C2" t="s">
        <v>155</v>
      </c>
    </row>
    <row r="3" spans="1:3" ht="22.5" customHeight="1" x14ac:dyDescent="0.25">
      <c r="A3" s="51" t="s">
        <v>188</v>
      </c>
      <c r="B3" t="s">
        <v>156</v>
      </c>
      <c r="C3" t="s">
        <v>157</v>
      </c>
    </row>
    <row r="4" spans="1:3" x14ac:dyDescent="0.25">
      <c r="A4" s="51"/>
      <c r="B4" t="s">
        <v>158</v>
      </c>
    </row>
    <row r="5" spans="1:3" x14ac:dyDescent="0.25">
      <c r="A5" s="50" t="s">
        <v>190</v>
      </c>
      <c r="B5" t="s">
        <v>159</v>
      </c>
      <c r="C5" t="s">
        <v>160</v>
      </c>
    </row>
    <row r="6" spans="1:3" x14ac:dyDescent="0.25">
      <c r="A6" s="50"/>
      <c r="B6" t="s">
        <v>158</v>
      </c>
      <c r="C6" t="s">
        <v>161</v>
      </c>
    </row>
    <row r="7" spans="1:3" x14ac:dyDescent="0.25">
      <c r="A7" s="50" t="s">
        <v>187</v>
      </c>
      <c r="B7" t="s">
        <v>159</v>
      </c>
      <c r="C7" t="s">
        <v>162</v>
      </c>
    </row>
    <row r="8" spans="1:3" x14ac:dyDescent="0.25">
      <c r="A8" s="50"/>
      <c r="B8" t="s">
        <v>158</v>
      </c>
    </row>
    <row r="9" spans="1:3" ht="22.5" customHeight="1" x14ac:dyDescent="0.25">
      <c r="A9" s="52" t="s">
        <v>186</v>
      </c>
      <c r="B9" t="s">
        <v>163</v>
      </c>
      <c r="C9" t="s">
        <v>164</v>
      </c>
    </row>
    <row r="10" spans="1:3" x14ac:dyDescent="0.25">
      <c r="A10" s="52"/>
      <c r="B10" t="s">
        <v>156</v>
      </c>
    </row>
    <row r="11" spans="1:3" x14ac:dyDescent="0.25">
      <c r="A11" s="52"/>
      <c r="B11" t="s">
        <v>158</v>
      </c>
    </row>
    <row r="12" spans="1:3" x14ac:dyDescent="0.25">
      <c r="A12" s="50" t="s">
        <v>165</v>
      </c>
      <c r="B12" t="s">
        <v>156</v>
      </c>
      <c r="C12" t="s">
        <v>166</v>
      </c>
    </row>
    <row r="13" spans="1:3" x14ac:dyDescent="0.25">
      <c r="A13" s="50"/>
      <c r="B13" t="s">
        <v>158</v>
      </c>
      <c r="C13" t="s">
        <v>167</v>
      </c>
    </row>
  </sheetData>
  <mergeCells count="5">
    <mergeCell ref="A12:A13"/>
    <mergeCell ref="A3:A4"/>
    <mergeCell ref="A9:A11"/>
    <mergeCell ref="A7:A8"/>
    <mergeCell ref="A5:A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15058-DA64-4AC0-BBC5-45878FD522C0}">
  <dimension ref="A1:D26"/>
  <sheetViews>
    <sheetView workbookViewId="0">
      <selection activeCell="G1" sqref="G1:M1048576"/>
    </sheetView>
  </sheetViews>
  <sheetFormatPr defaultRowHeight="15" x14ac:dyDescent="0.25"/>
  <cols>
    <col min="1" max="1" width="24.5703125" customWidth="1"/>
    <col min="2" max="2" width="8.140625" bestFit="1" customWidth="1"/>
    <col min="3" max="4" width="12" bestFit="1" customWidth="1"/>
  </cols>
  <sheetData>
    <row r="1" spans="1:4" x14ac:dyDescent="0.25">
      <c r="A1" t="s">
        <v>256</v>
      </c>
    </row>
    <row r="2" spans="1:4" ht="46.5" customHeight="1" x14ac:dyDescent="0.25">
      <c r="A2" s="26" t="s">
        <v>124</v>
      </c>
      <c r="B2" s="26" t="s">
        <v>51</v>
      </c>
      <c r="C2" t="s">
        <v>122</v>
      </c>
      <c r="D2" t="s">
        <v>123</v>
      </c>
    </row>
    <row r="3" spans="1:4" x14ac:dyDescent="0.25">
      <c r="A3" s="25"/>
      <c r="B3" s="24">
        <v>4.1666666664241347E-2</v>
      </c>
      <c r="C3">
        <v>67.284180638661169</v>
      </c>
      <c r="D3">
        <v>28.224017947339718</v>
      </c>
    </row>
    <row r="4" spans="1:4" x14ac:dyDescent="0.25">
      <c r="A4" s="25"/>
      <c r="B4" s="24">
        <v>8.3333333335758653E-2</v>
      </c>
      <c r="C4">
        <v>60.489076021455766</v>
      </c>
      <c r="D4">
        <v>25.150139776383543</v>
      </c>
    </row>
    <row r="5" spans="1:4" x14ac:dyDescent="0.25">
      <c r="A5" s="25"/>
      <c r="B5" s="24">
        <v>0.125</v>
      </c>
      <c r="C5">
        <v>57.293530912661197</v>
      </c>
      <c r="D5">
        <v>23.46133500393325</v>
      </c>
    </row>
    <row r="6" spans="1:4" x14ac:dyDescent="0.25">
      <c r="A6" s="25"/>
      <c r="B6" s="24">
        <v>0.16666666666424135</v>
      </c>
      <c r="C6">
        <v>56.512121293977437</v>
      </c>
      <c r="D6">
        <v>22.673002337518103</v>
      </c>
    </row>
    <row r="7" spans="1:4" x14ac:dyDescent="0.25">
      <c r="A7" s="25"/>
      <c r="B7" s="24">
        <v>0.20833333333575865</v>
      </c>
      <c r="C7">
        <v>59.495170362532583</v>
      </c>
      <c r="D7">
        <v>22.92237414228584</v>
      </c>
    </row>
    <row r="8" spans="1:4" x14ac:dyDescent="0.25">
      <c r="A8" s="25" t="s">
        <v>127</v>
      </c>
      <c r="B8" s="24">
        <v>0.25</v>
      </c>
      <c r="C8">
        <v>67.256663695791175</v>
      </c>
      <c r="D8">
        <v>24.507012515829739</v>
      </c>
    </row>
    <row r="9" spans="1:4" x14ac:dyDescent="0.25">
      <c r="A9" s="25"/>
      <c r="B9" s="24">
        <v>0.29166666666424135</v>
      </c>
      <c r="C9">
        <v>78.998848648195079</v>
      </c>
      <c r="D9">
        <v>28.001827541316683</v>
      </c>
    </row>
    <row r="10" spans="1:4" x14ac:dyDescent="0.25">
      <c r="A10" s="25"/>
      <c r="B10" s="24">
        <v>0.33333333333575865</v>
      </c>
      <c r="C10">
        <v>89.507752056786757</v>
      </c>
      <c r="D10">
        <v>32.891648842288838</v>
      </c>
    </row>
    <row r="11" spans="1:4" x14ac:dyDescent="0.25">
      <c r="A11" s="25"/>
      <c r="B11" s="24">
        <v>0.375</v>
      </c>
      <c r="C11">
        <v>93.4083140377425</v>
      </c>
      <c r="D11">
        <v>38.061386907419362</v>
      </c>
    </row>
    <row r="12" spans="1:4" ht="15" customHeight="1" x14ac:dyDescent="0.25">
      <c r="A12" s="25"/>
      <c r="B12" s="24">
        <v>0.41666666666424135</v>
      </c>
      <c r="C12">
        <v>93.740121551120325</v>
      </c>
      <c r="D12">
        <v>41.512108954547188</v>
      </c>
    </row>
    <row r="13" spans="1:4" x14ac:dyDescent="0.25">
      <c r="A13" s="25"/>
      <c r="B13" s="24">
        <v>0.45833333333575865</v>
      </c>
      <c r="C13">
        <v>93.573595385283227</v>
      </c>
      <c r="D13">
        <v>43.264322012934933</v>
      </c>
    </row>
    <row r="14" spans="1:4" x14ac:dyDescent="0.25">
      <c r="A14" s="25" t="s">
        <v>128</v>
      </c>
      <c r="B14" s="24">
        <v>0.5</v>
      </c>
      <c r="C14">
        <v>94.379862337938292</v>
      </c>
      <c r="D14">
        <v>44.106884738461261</v>
      </c>
    </row>
    <row r="15" spans="1:4" x14ac:dyDescent="0.25">
      <c r="A15" s="25"/>
      <c r="B15" s="24">
        <v>0.54166666666424135</v>
      </c>
      <c r="C15">
        <v>94.885270179862488</v>
      </c>
      <c r="D15">
        <v>43.63968652303658</v>
      </c>
    </row>
    <row r="16" spans="1:4" x14ac:dyDescent="0.25">
      <c r="A16" s="25"/>
      <c r="B16" s="24">
        <v>0.58333333333575865</v>
      </c>
      <c r="C16">
        <v>94.290393828963175</v>
      </c>
      <c r="D16">
        <v>42.26514185986769</v>
      </c>
    </row>
    <row r="17" spans="1:4" x14ac:dyDescent="0.25">
      <c r="A17" s="25"/>
      <c r="B17" s="24">
        <v>0.625</v>
      </c>
      <c r="C17">
        <v>92.870655141443152</v>
      </c>
      <c r="D17">
        <v>40.595747161613914</v>
      </c>
    </row>
    <row r="18" spans="1:4" x14ac:dyDescent="0.25">
      <c r="A18" s="25"/>
      <c r="B18" s="24">
        <v>0.66666666666424135</v>
      </c>
      <c r="C18">
        <v>94.4313174008564</v>
      </c>
      <c r="D18">
        <v>39.866559056460964</v>
      </c>
    </row>
    <row r="19" spans="1:4" x14ac:dyDescent="0.25">
      <c r="A19" s="25"/>
      <c r="B19" s="24">
        <v>0.70833333333575865</v>
      </c>
      <c r="C19">
        <v>99.928320699625928</v>
      </c>
      <c r="D19">
        <v>40.905370444635857</v>
      </c>
    </row>
    <row r="20" spans="1:4" x14ac:dyDescent="0.25">
      <c r="A20" s="25" t="s">
        <v>129</v>
      </c>
      <c r="B20" s="24">
        <v>0.75</v>
      </c>
      <c r="C20">
        <v>107.59399486286755</v>
      </c>
      <c r="D20">
        <v>43.228953993130226</v>
      </c>
    </row>
    <row r="21" spans="1:4" x14ac:dyDescent="0.25">
      <c r="A21" s="25"/>
      <c r="B21" s="24">
        <v>0.79166666666424135</v>
      </c>
      <c r="C21">
        <v>115.03634206197479</v>
      </c>
      <c r="D21">
        <v>45.607055237130993</v>
      </c>
    </row>
    <row r="22" spans="1:4" x14ac:dyDescent="0.25">
      <c r="A22" s="25"/>
      <c r="B22" s="24">
        <v>0.83333333333575865</v>
      </c>
      <c r="C22">
        <v>118.5287044506567</v>
      </c>
      <c r="D22">
        <v>46.603712412107335</v>
      </c>
    </row>
    <row r="23" spans="1:4" x14ac:dyDescent="0.25">
      <c r="A23" s="25"/>
      <c r="B23" s="24">
        <v>0.875</v>
      </c>
      <c r="C23">
        <v>114.63305817617301</v>
      </c>
      <c r="D23">
        <v>44.75513842201606</v>
      </c>
    </row>
    <row r="24" spans="1:4" x14ac:dyDescent="0.25">
      <c r="A24" s="25"/>
      <c r="B24" s="24">
        <v>0.91666666666424135</v>
      </c>
      <c r="C24">
        <v>106.4447957851194</v>
      </c>
      <c r="D24">
        <v>41.573182964982806</v>
      </c>
    </row>
    <row r="25" spans="1:4" x14ac:dyDescent="0.25">
      <c r="A25" s="25"/>
      <c r="B25" s="24">
        <v>0.95833333333575865</v>
      </c>
      <c r="C25">
        <v>95.018222972113776</v>
      </c>
      <c r="D25">
        <v>37.41213571322151</v>
      </c>
    </row>
    <row r="26" spans="1:4" x14ac:dyDescent="0.25">
      <c r="A26" s="25" t="s">
        <v>130</v>
      </c>
      <c r="B26" s="24">
        <v>0</v>
      </c>
      <c r="C26">
        <v>80.352019046945898</v>
      </c>
      <c r="D26">
        <v>32.089864516043683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1EC9C-90BE-40E4-A541-C51A5C88E2AE}">
  <dimension ref="A1:D26"/>
  <sheetViews>
    <sheetView workbookViewId="0">
      <selection activeCell="A2" sqref="A2"/>
    </sheetView>
  </sheetViews>
  <sheetFormatPr defaultRowHeight="15" x14ac:dyDescent="0.25"/>
  <cols>
    <col min="1" max="1" width="23.42578125" customWidth="1"/>
  </cols>
  <sheetData>
    <row r="1" spans="1:4" x14ac:dyDescent="0.25">
      <c r="A1" t="s">
        <v>257</v>
      </c>
    </row>
    <row r="2" spans="1:4" ht="49.5" customHeight="1" x14ac:dyDescent="0.25">
      <c r="A2" s="26" t="s">
        <v>124</v>
      </c>
      <c r="B2" s="26" t="s">
        <v>51</v>
      </c>
      <c r="C2" t="s">
        <v>122</v>
      </c>
      <c r="D2" t="s">
        <v>123</v>
      </c>
    </row>
    <row r="3" spans="1:4" x14ac:dyDescent="0.25">
      <c r="A3" s="25"/>
      <c r="B3" s="24">
        <v>4.1666666664241347E-2</v>
      </c>
      <c r="C3">
        <v>67.284180638661169</v>
      </c>
      <c r="D3">
        <v>28.224017947339718</v>
      </c>
    </row>
    <row r="4" spans="1:4" x14ac:dyDescent="0.25">
      <c r="A4" s="25"/>
      <c r="B4" s="24">
        <v>8.3333333335758653E-2</v>
      </c>
      <c r="C4">
        <v>60.489076021455766</v>
      </c>
      <c r="D4">
        <v>25.150139776383543</v>
      </c>
    </row>
    <row r="5" spans="1:4" x14ac:dyDescent="0.25">
      <c r="A5" s="25"/>
      <c r="B5" s="24">
        <v>0.125</v>
      </c>
      <c r="C5">
        <v>57.293530912661197</v>
      </c>
      <c r="D5">
        <v>23.46133500393325</v>
      </c>
    </row>
    <row r="6" spans="1:4" x14ac:dyDescent="0.25">
      <c r="A6" s="25"/>
      <c r="B6" s="24">
        <v>0.16666666666424135</v>
      </c>
      <c r="C6">
        <v>56.512121293977437</v>
      </c>
      <c r="D6">
        <v>22.673002337518103</v>
      </c>
    </row>
    <row r="7" spans="1:4" x14ac:dyDescent="0.25">
      <c r="A7" s="25"/>
      <c r="B7" s="24">
        <v>0.20833333333575865</v>
      </c>
      <c r="C7">
        <v>59.495170362532583</v>
      </c>
      <c r="D7">
        <v>22.92237414228584</v>
      </c>
    </row>
    <row r="8" spans="1:4" x14ac:dyDescent="0.25">
      <c r="A8" s="25" t="s">
        <v>127</v>
      </c>
      <c r="B8" s="24">
        <v>0.25</v>
      </c>
      <c r="C8">
        <v>67.256663695791175</v>
      </c>
      <c r="D8">
        <v>24.507012515829739</v>
      </c>
    </row>
    <row r="9" spans="1:4" x14ac:dyDescent="0.25">
      <c r="A9" s="25"/>
      <c r="B9" s="24">
        <v>0.29166666666424135</v>
      </c>
      <c r="C9">
        <v>354.58526199710678</v>
      </c>
      <c r="D9">
        <v>87.935457572410243</v>
      </c>
    </row>
    <row r="10" spans="1:4" x14ac:dyDescent="0.25">
      <c r="A10" s="25"/>
      <c r="B10" s="24">
        <v>0.33333333333575865</v>
      </c>
      <c r="C10">
        <v>365.0941654056985</v>
      </c>
      <c r="D10">
        <v>92.825278873382388</v>
      </c>
    </row>
    <row r="11" spans="1:4" x14ac:dyDescent="0.25">
      <c r="A11" s="25"/>
      <c r="B11" s="24">
        <v>0.375</v>
      </c>
      <c r="C11">
        <v>368.99472738665423</v>
      </c>
      <c r="D11">
        <v>97.995016938512919</v>
      </c>
    </row>
    <row r="12" spans="1:4" x14ac:dyDescent="0.25">
      <c r="A12" s="25"/>
      <c r="B12" s="24">
        <v>0.41666666666424135</v>
      </c>
      <c r="C12">
        <v>93.740121551120325</v>
      </c>
      <c r="D12">
        <v>101.44573898564074</v>
      </c>
    </row>
    <row r="13" spans="1:4" x14ac:dyDescent="0.25">
      <c r="A13" s="25"/>
      <c r="B13" s="24">
        <v>0.45833333333575865</v>
      </c>
      <c r="C13">
        <v>93.573595385283227</v>
      </c>
      <c r="D13">
        <v>103.19795204402848</v>
      </c>
    </row>
    <row r="14" spans="1:4" x14ac:dyDescent="0.25">
      <c r="A14" s="25" t="s">
        <v>128</v>
      </c>
      <c r="B14" s="24">
        <v>0.5</v>
      </c>
      <c r="C14">
        <v>94.379862337938292</v>
      </c>
      <c r="D14">
        <v>104.04051476955482</v>
      </c>
    </row>
    <row r="15" spans="1:4" x14ac:dyDescent="0.25">
      <c r="A15" s="25"/>
      <c r="B15" s="24">
        <v>0.54166666666424135</v>
      </c>
      <c r="C15">
        <v>94.885270179862488</v>
      </c>
      <c r="D15">
        <v>103.57331655413014</v>
      </c>
    </row>
    <row r="16" spans="1:4" x14ac:dyDescent="0.25">
      <c r="A16" s="25"/>
      <c r="B16" s="24">
        <v>0.58333333333575865</v>
      </c>
      <c r="C16">
        <v>94.290393828963175</v>
      </c>
      <c r="D16">
        <v>102.19877189096124</v>
      </c>
    </row>
    <row r="17" spans="1:4" x14ac:dyDescent="0.25">
      <c r="A17" s="25"/>
      <c r="B17" s="24">
        <v>0.625</v>
      </c>
      <c r="C17">
        <v>92.870655141443152</v>
      </c>
      <c r="D17">
        <v>100.52937719270747</v>
      </c>
    </row>
    <row r="18" spans="1:4" x14ac:dyDescent="0.25">
      <c r="A18" s="25"/>
      <c r="B18" s="24">
        <v>0.66666666666424135</v>
      </c>
      <c r="C18">
        <v>94.4313174008564</v>
      </c>
      <c r="D18">
        <v>99.800189087554514</v>
      </c>
    </row>
    <row r="19" spans="1:4" x14ac:dyDescent="0.25">
      <c r="A19" s="25"/>
      <c r="B19" s="24">
        <v>0.70833333333575865</v>
      </c>
      <c r="C19">
        <v>99.928320699625928</v>
      </c>
      <c r="D19">
        <v>100.83900047572942</v>
      </c>
    </row>
    <row r="20" spans="1:4" x14ac:dyDescent="0.25">
      <c r="A20" s="25" t="s">
        <v>129</v>
      </c>
      <c r="B20" s="24">
        <v>0.75</v>
      </c>
      <c r="C20">
        <v>383.18040821177925</v>
      </c>
      <c r="D20">
        <v>103.16258402422378</v>
      </c>
    </row>
    <row r="21" spans="1:4" x14ac:dyDescent="0.25">
      <c r="A21" s="25"/>
      <c r="B21" s="24">
        <v>0.79166666666424135</v>
      </c>
      <c r="C21">
        <v>390.6227554108865</v>
      </c>
      <c r="D21">
        <v>105.54068526822455</v>
      </c>
    </row>
    <row r="22" spans="1:4" x14ac:dyDescent="0.25">
      <c r="A22" s="25"/>
      <c r="B22" s="24">
        <v>0.83333333333575865</v>
      </c>
      <c r="C22">
        <v>394.11511779956845</v>
      </c>
      <c r="D22">
        <v>106.53734244320088</v>
      </c>
    </row>
    <row r="23" spans="1:4" x14ac:dyDescent="0.25">
      <c r="A23" s="25"/>
      <c r="B23" s="24">
        <v>0.875</v>
      </c>
      <c r="C23">
        <v>390.21947152508471</v>
      </c>
      <c r="D23">
        <v>104.68876845310962</v>
      </c>
    </row>
    <row r="24" spans="1:4" x14ac:dyDescent="0.25">
      <c r="A24" s="25"/>
      <c r="B24" s="24">
        <v>0.91666666666424135</v>
      </c>
      <c r="C24">
        <v>382.03120913403109</v>
      </c>
      <c r="D24">
        <v>101.50681299607636</v>
      </c>
    </row>
    <row r="25" spans="1:4" x14ac:dyDescent="0.25">
      <c r="A25" s="25"/>
      <c r="B25" s="24">
        <v>0.95833333333575865</v>
      </c>
      <c r="C25">
        <v>370.60463632102551</v>
      </c>
      <c r="D25">
        <v>97.345765744315059</v>
      </c>
    </row>
    <row r="26" spans="1:4" x14ac:dyDescent="0.25">
      <c r="A26" s="25" t="s">
        <v>130</v>
      </c>
      <c r="B26" s="24">
        <v>0</v>
      </c>
      <c r="C26">
        <v>80.352019046945898</v>
      </c>
      <c r="D26">
        <v>32.089864516043683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showGridLines="0" workbookViewId="0">
      <selection activeCell="B11" sqref="B11"/>
    </sheetView>
  </sheetViews>
  <sheetFormatPr defaultRowHeight="15" x14ac:dyDescent="0.25"/>
  <cols>
    <col min="1" max="1" width="26.7109375" customWidth="1"/>
    <col min="2" max="2" width="81.85546875" customWidth="1"/>
  </cols>
  <sheetData>
    <row r="1" spans="1:2" ht="43.5" customHeight="1" x14ac:dyDescent="0.25">
      <c r="A1" s="53" t="s">
        <v>221</v>
      </c>
      <c r="B1" s="53"/>
    </row>
    <row r="2" spans="1:2" x14ac:dyDescent="0.25">
      <c r="A2" s="71"/>
      <c r="B2" s="55" t="s">
        <v>39</v>
      </c>
    </row>
    <row r="3" spans="1:2" x14ac:dyDescent="0.25">
      <c r="A3" s="56" t="s">
        <v>222</v>
      </c>
      <c r="B3" s="57">
        <v>77.937049368403663</v>
      </c>
    </row>
    <row r="4" spans="1:2" x14ac:dyDescent="0.25">
      <c r="A4" s="58" t="s">
        <v>223</v>
      </c>
      <c r="B4" s="59">
        <v>-216.80913765731773</v>
      </c>
    </row>
    <row r="5" spans="1:2" x14ac:dyDescent="0.25">
      <c r="A5" s="60" t="s">
        <v>224</v>
      </c>
      <c r="B5" s="61">
        <v>177.10328048584654</v>
      </c>
    </row>
  </sheetData>
  <mergeCells count="1">
    <mergeCell ref="A1:B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5D4EA-A312-40FB-8C6D-D1C2661B9BD8}">
  <dimension ref="A1:D26"/>
  <sheetViews>
    <sheetView workbookViewId="0"/>
  </sheetViews>
  <sheetFormatPr defaultRowHeight="15" x14ac:dyDescent="0.25"/>
  <cols>
    <col min="1" max="1" width="24.7109375" customWidth="1"/>
  </cols>
  <sheetData>
    <row r="1" spans="1:4" x14ac:dyDescent="0.25">
      <c r="A1" t="s">
        <v>258</v>
      </c>
    </row>
    <row r="2" spans="1:4" ht="47.45" customHeight="1" x14ac:dyDescent="0.25">
      <c r="A2" s="26" t="s">
        <v>124</v>
      </c>
      <c r="B2" s="26" t="s">
        <v>51</v>
      </c>
      <c r="C2" t="s">
        <v>122</v>
      </c>
      <c r="D2" t="s">
        <v>123</v>
      </c>
    </row>
    <row r="3" spans="1:4" x14ac:dyDescent="0.25">
      <c r="A3" s="25"/>
      <c r="B3" s="24">
        <v>4.1666666664241347E-2</v>
      </c>
      <c r="C3">
        <v>67.284180638661169</v>
      </c>
      <c r="D3">
        <v>28.224017947339718</v>
      </c>
    </row>
    <row r="4" spans="1:4" x14ac:dyDescent="0.25">
      <c r="A4" s="25"/>
      <c r="B4" s="24">
        <v>8.3333333335758653E-2</v>
      </c>
      <c r="C4">
        <v>60.489076021455766</v>
      </c>
      <c r="D4">
        <v>25.150139776383543</v>
      </c>
    </row>
    <row r="5" spans="1:4" x14ac:dyDescent="0.25">
      <c r="A5" s="25"/>
      <c r="B5" s="24">
        <v>0.125</v>
      </c>
      <c r="C5">
        <v>57.293530912661197</v>
      </c>
      <c r="D5">
        <v>23.46133500393325</v>
      </c>
    </row>
    <row r="6" spans="1:4" x14ac:dyDescent="0.25">
      <c r="A6" s="25"/>
      <c r="B6" s="24">
        <v>0.16666666666424135</v>
      </c>
      <c r="C6">
        <v>56.512121293977437</v>
      </c>
      <c r="D6">
        <v>22.673002337518103</v>
      </c>
    </row>
    <row r="7" spans="1:4" x14ac:dyDescent="0.25">
      <c r="A7" s="25"/>
      <c r="B7" s="24">
        <v>0.20833333333575865</v>
      </c>
      <c r="C7">
        <v>59.495170362532583</v>
      </c>
      <c r="D7">
        <v>22.92237414228584</v>
      </c>
    </row>
    <row r="8" spans="1:4" x14ac:dyDescent="0.25">
      <c r="A8" s="25" t="s">
        <v>127</v>
      </c>
      <c r="B8" s="24">
        <v>0.25</v>
      </c>
      <c r="C8">
        <v>67.256663695791175</v>
      </c>
      <c r="D8">
        <v>24.507012515829739</v>
      </c>
    </row>
    <row r="9" spans="1:4" x14ac:dyDescent="0.25">
      <c r="A9" s="25"/>
      <c r="B9" s="24">
        <v>0.29166666666424135</v>
      </c>
      <c r="C9">
        <v>315.21577437583369</v>
      </c>
      <c r="D9">
        <v>79.373510425111149</v>
      </c>
    </row>
    <row r="10" spans="1:4" x14ac:dyDescent="0.25">
      <c r="A10" s="25"/>
      <c r="B10" s="24">
        <v>0.33333333333575865</v>
      </c>
      <c r="C10">
        <v>325.72467778442535</v>
      </c>
      <c r="D10">
        <v>84.263331726083308</v>
      </c>
    </row>
    <row r="11" spans="1:4" x14ac:dyDescent="0.25">
      <c r="A11" s="25"/>
      <c r="B11" s="24">
        <v>0.375</v>
      </c>
      <c r="C11">
        <v>329.62523976538114</v>
      </c>
      <c r="D11">
        <v>89.433069791213825</v>
      </c>
    </row>
    <row r="12" spans="1:4" x14ac:dyDescent="0.25">
      <c r="A12" s="25"/>
      <c r="B12" s="24">
        <v>0.41666666666424135</v>
      </c>
      <c r="C12">
        <v>93.740121551120325</v>
      </c>
      <c r="D12">
        <v>92.883791838341665</v>
      </c>
    </row>
    <row r="13" spans="1:4" x14ac:dyDescent="0.25">
      <c r="A13" s="25"/>
      <c r="B13" s="24">
        <v>0.45833333333575865</v>
      </c>
      <c r="C13">
        <v>93.573595385283227</v>
      </c>
      <c r="D13">
        <v>94.636004896729403</v>
      </c>
    </row>
    <row r="14" spans="1:4" x14ac:dyDescent="0.25">
      <c r="A14" s="25" t="s">
        <v>128</v>
      </c>
      <c r="B14" s="24">
        <v>0.5</v>
      </c>
      <c r="C14">
        <v>94.379862337938292</v>
      </c>
      <c r="D14">
        <v>95.478567622255724</v>
      </c>
    </row>
    <row r="15" spans="1:4" x14ac:dyDescent="0.25">
      <c r="A15" s="25"/>
      <c r="B15" s="24">
        <v>0.54166666666424135</v>
      </c>
      <c r="C15">
        <v>94.885270179862488</v>
      </c>
      <c r="D15">
        <v>95.011369406831051</v>
      </c>
    </row>
    <row r="16" spans="1:4" x14ac:dyDescent="0.25">
      <c r="A16" s="25"/>
      <c r="B16" s="24">
        <v>0.58333333333575865</v>
      </c>
      <c r="C16">
        <v>94.290393828963175</v>
      </c>
      <c r="D16">
        <v>93.63682474366216</v>
      </c>
    </row>
    <row r="17" spans="1:4" x14ac:dyDescent="0.25">
      <c r="A17" s="25"/>
      <c r="B17" s="24">
        <v>0.625</v>
      </c>
      <c r="C17">
        <v>92.870655141443152</v>
      </c>
      <c r="D17">
        <v>91.967430045408378</v>
      </c>
    </row>
    <row r="18" spans="1:4" x14ac:dyDescent="0.25">
      <c r="A18" s="25"/>
      <c r="B18" s="24">
        <v>0.66666666666424135</v>
      </c>
      <c r="C18">
        <v>94.4313174008564</v>
      </c>
      <c r="D18">
        <v>91.238241940255435</v>
      </c>
    </row>
    <row r="19" spans="1:4" x14ac:dyDescent="0.25">
      <c r="A19" s="25"/>
      <c r="B19" s="24">
        <v>0.70833333333575865</v>
      </c>
      <c r="C19">
        <v>99.928320699625928</v>
      </c>
      <c r="D19">
        <v>92.277053328430327</v>
      </c>
    </row>
    <row r="20" spans="1:4" x14ac:dyDescent="0.25">
      <c r="A20" s="25" t="s">
        <v>129</v>
      </c>
      <c r="B20" s="24">
        <v>0.75</v>
      </c>
      <c r="C20">
        <v>343.81092059050616</v>
      </c>
      <c r="D20">
        <v>94.600636876924696</v>
      </c>
    </row>
    <row r="21" spans="1:4" x14ac:dyDescent="0.25">
      <c r="A21" s="25"/>
      <c r="B21" s="24">
        <v>0.79166666666424135</v>
      </c>
      <c r="C21">
        <v>351.2532677896134</v>
      </c>
      <c r="D21">
        <v>96.97873812092547</v>
      </c>
    </row>
    <row r="22" spans="1:4" x14ac:dyDescent="0.25">
      <c r="A22" s="25"/>
      <c r="B22" s="24">
        <v>0.83333333333575865</v>
      </c>
      <c r="C22">
        <v>354.7456301782953</v>
      </c>
      <c r="D22">
        <v>97.975395295901805</v>
      </c>
    </row>
    <row r="23" spans="1:4" x14ac:dyDescent="0.25">
      <c r="A23" s="25"/>
      <c r="B23" s="24">
        <v>0.875</v>
      </c>
      <c r="C23">
        <v>350.84998390381162</v>
      </c>
      <c r="D23">
        <v>96.126821305810523</v>
      </c>
    </row>
    <row r="24" spans="1:4" x14ac:dyDescent="0.25">
      <c r="A24" s="25"/>
      <c r="B24" s="24">
        <v>0.91666666666424135</v>
      </c>
      <c r="C24">
        <v>342.66172151275805</v>
      </c>
      <c r="D24">
        <v>92.944865848777283</v>
      </c>
    </row>
    <row r="25" spans="1:4" x14ac:dyDescent="0.25">
      <c r="A25" s="25"/>
      <c r="B25" s="24">
        <v>0.95833333333575865</v>
      </c>
      <c r="C25">
        <v>331.23514869975241</v>
      </c>
      <c r="D25">
        <v>88.78381859701598</v>
      </c>
    </row>
    <row r="26" spans="1:4" x14ac:dyDescent="0.25">
      <c r="A26" s="25" t="s">
        <v>130</v>
      </c>
      <c r="B26" s="24">
        <v>0</v>
      </c>
      <c r="C26">
        <v>80.352019046945898</v>
      </c>
      <c r="D26">
        <v>32.089864516043683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0E797-9585-46E2-BCB1-FFD3FC8DE636}">
  <dimension ref="A1:D26"/>
  <sheetViews>
    <sheetView workbookViewId="0">
      <selection activeCell="A2" sqref="A2"/>
    </sheetView>
  </sheetViews>
  <sheetFormatPr defaultRowHeight="15" x14ac:dyDescent="0.25"/>
  <cols>
    <col min="1" max="1" width="24.42578125" customWidth="1"/>
  </cols>
  <sheetData>
    <row r="1" spans="1:4" x14ac:dyDescent="0.25">
      <c r="A1" t="s">
        <v>259</v>
      </c>
    </row>
    <row r="2" spans="1:4" ht="50.45" customHeight="1" x14ac:dyDescent="0.25">
      <c r="A2" s="26" t="s">
        <v>124</v>
      </c>
      <c r="B2" s="26" t="s">
        <v>51</v>
      </c>
      <c r="C2" t="s">
        <v>122</v>
      </c>
      <c r="D2" t="s">
        <v>123</v>
      </c>
    </row>
    <row r="3" spans="1:4" x14ac:dyDescent="0.25">
      <c r="A3" s="25"/>
      <c r="B3" s="24">
        <v>4.1666666664241347E-2</v>
      </c>
      <c r="C3">
        <v>67.284180638661198</v>
      </c>
      <c r="D3">
        <v>28.224017947339718</v>
      </c>
    </row>
    <row r="4" spans="1:4" x14ac:dyDescent="0.25">
      <c r="A4" s="25"/>
      <c r="B4" s="24">
        <v>8.3333333335758653E-2</v>
      </c>
      <c r="C4">
        <v>60.48907602145578</v>
      </c>
      <c r="D4">
        <v>25.150139776383551</v>
      </c>
    </row>
    <row r="5" spans="1:4" x14ac:dyDescent="0.25">
      <c r="A5" s="25"/>
      <c r="B5" s="24">
        <v>0.125</v>
      </c>
      <c r="C5">
        <v>57.293530912661197</v>
      </c>
      <c r="D5">
        <v>23.461335003933257</v>
      </c>
    </row>
    <row r="6" spans="1:4" x14ac:dyDescent="0.25">
      <c r="A6" s="25"/>
      <c r="B6" s="24">
        <v>0.16666666666424135</v>
      </c>
      <c r="C6">
        <v>56.512121293977451</v>
      </c>
      <c r="D6">
        <v>22.67300233751811</v>
      </c>
    </row>
    <row r="7" spans="1:4" x14ac:dyDescent="0.25">
      <c r="A7" s="25"/>
      <c r="B7" s="24">
        <v>0.20833333333575865</v>
      </c>
      <c r="C7">
        <v>59.495170362532598</v>
      </c>
      <c r="D7">
        <v>22.922374142285847</v>
      </c>
    </row>
    <row r="8" spans="1:4" x14ac:dyDescent="0.25">
      <c r="A8" s="25" t="s">
        <v>127</v>
      </c>
      <c r="B8" s="24">
        <v>0.25</v>
      </c>
      <c r="C8">
        <v>67.256663695791147</v>
      </c>
      <c r="D8">
        <v>24.507012515829732</v>
      </c>
    </row>
    <row r="9" spans="1:4" x14ac:dyDescent="0.25">
      <c r="A9" s="25"/>
      <c r="B9" s="24">
        <v>0.29166666666424135</v>
      </c>
      <c r="C9">
        <v>590.80218772474529</v>
      </c>
      <c r="D9">
        <v>139.30714045620471</v>
      </c>
    </row>
    <row r="10" spans="1:4" x14ac:dyDescent="0.25">
      <c r="A10" s="25"/>
      <c r="B10" s="24">
        <v>0.33333333333575865</v>
      </c>
      <c r="C10">
        <v>601.31109113333707</v>
      </c>
      <c r="D10">
        <v>144.19696175717684</v>
      </c>
    </row>
    <row r="11" spans="1:4" x14ac:dyDescent="0.25">
      <c r="A11" s="25"/>
      <c r="B11" s="24">
        <v>0.375</v>
      </c>
      <c r="C11">
        <v>605.21165311429297</v>
      </c>
      <c r="D11">
        <v>149.36669982230734</v>
      </c>
    </row>
    <row r="12" spans="1:4" x14ac:dyDescent="0.25">
      <c r="A12" s="25"/>
      <c r="B12" s="24">
        <v>0.41666666666424135</v>
      </c>
      <c r="C12">
        <v>93.740121551120353</v>
      </c>
      <c r="D12">
        <v>152.81742186943524</v>
      </c>
    </row>
    <row r="13" spans="1:4" x14ac:dyDescent="0.25">
      <c r="A13" s="25"/>
      <c r="B13" s="24">
        <v>0.45833333333575865</v>
      </c>
      <c r="C13">
        <v>93.573595385283227</v>
      </c>
      <c r="D13">
        <v>154.56963492782296</v>
      </c>
    </row>
    <row r="14" spans="1:4" x14ac:dyDescent="0.25">
      <c r="A14" s="25" t="s">
        <v>128</v>
      </c>
      <c r="B14" s="24">
        <v>0.5</v>
      </c>
      <c r="C14">
        <v>94.37986233793832</v>
      </c>
      <c r="D14">
        <v>155.41219765334927</v>
      </c>
    </row>
    <row r="15" spans="1:4" x14ac:dyDescent="0.25">
      <c r="A15" s="25"/>
      <c r="B15" s="24">
        <v>0.54166666666424135</v>
      </c>
      <c r="C15">
        <v>94.885270179862516</v>
      </c>
      <c r="D15">
        <v>154.94499943792462</v>
      </c>
    </row>
    <row r="16" spans="1:4" x14ac:dyDescent="0.25">
      <c r="A16" s="25"/>
      <c r="B16" s="24">
        <v>0.58333333333575865</v>
      </c>
      <c r="C16">
        <v>94.290393828963204</v>
      </c>
      <c r="D16">
        <v>153.57045477475572</v>
      </c>
    </row>
    <row r="17" spans="1:4" x14ac:dyDescent="0.25">
      <c r="A17" s="25"/>
      <c r="B17" s="24">
        <v>0.625</v>
      </c>
      <c r="C17">
        <v>92.87065514144318</v>
      </c>
      <c r="D17">
        <v>151.90106007650189</v>
      </c>
    </row>
    <row r="18" spans="1:4" x14ac:dyDescent="0.25">
      <c r="A18" s="25"/>
      <c r="B18" s="24">
        <v>0.66666666666424135</v>
      </c>
      <c r="C18">
        <v>94.431317400856372</v>
      </c>
      <c r="D18">
        <v>151.17187197134899</v>
      </c>
    </row>
    <row r="19" spans="1:4" x14ac:dyDescent="0.25">
      <c r="A19" s="25"/>
      <c r="B19" s="24">
        <v>0.70833333333575865</v>
      </c>
      <c r="C19">
        <v>99.9283206996259</v>
      </c>
      <c r="D19">
        <v>152.2106833595239</v>
      </c>
    </row>
    <row r="20" spans="1:4" x14ac:dyDescent="0.25">
      <c r="A20" s="25" t="s">
        <v>129</v>
      </c>
      <c r="B20" s="24">
        <v>0.75</v>
      </c>
      <c r="C20">
        <v>619.39733393941776</v>
      </c>
      <c r="D20">
        <v>154.53426690801825</v>
      </c>
    </row>
    <row r="21" spans="1:4" x14ac:dyDescent="0.25">
      <c r="A21" s="25"/>
      <c r="B21" s="24">
        <v>0.79166666666424135</v>
      </c>
      <c r="C21">
        <v>626.83968113852507</v>
      </c>
      <c r="D21">
        <v>156.91236815201904</v>
      </c>
    </row>
    <row r="22" spans="1:4" x14ac:dyDescent="0.25">
      <c r="A22" s="25"/>
      <c r="B22" s="24">
        <v>0.83333333333575865</v>
      </c>
      <c r="C22">
        <v>630.33204352720702</v>
      </c>
      <c r="D22">
        <v>157.90902532699533</v>
      </c>
    </row>
    <row r="23" spans="1:4" x14ac:dyDescent="0.25">
      <c r="A23" s="25"/>
      <c r="B23" s="24">
        <v>0.875</v>
      </c>
      <c r="C23">
        <v>626.43639725272328</v>
      </c>
      <c r="D23">
        <v>156.06045133690407</v>
      </c>
    </row>
    <row r="24" spans="1:4" x14ac:dyDescent="0.25">
      <c r="A24" s="25"/>
      <c r="B24" s="24">
        <v>0.91666666666424135</v>
      </c>
      <c r="C24">
        <v>618.24813486166977</v>
      </c>
      <c r="D24">
        <v>152.87849587987085</v>
      </c>
    </row>
    <row r="25" spans="1:4" x14ac:dyDescent="0.25">
      <c r="A25" s="25"/>
      <c r="B25" s="24">
        <v>0.95833333333575865</v>
      </c>
      <c r="C25">
        <v>606.82156204866419</v>
      </c>
      <c r="D25">
        <v>148.71744862810954</v>
      </c>
    </row>
    <row r="26" spans="1:4" x14ac:dyDescent="0.25">
      <c r="A26" s="25" t="s">
        <v>130</v>
      </c>
      <c r="B26" s="24">
        <v>0</v>
      </c>
      <c r="C26">
        <v>80.352019046945927</v>
      </c>
      <c r="D26">
        <v>32.089864516043669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3DB24-12D2-42D8-85B2-85C6F55131BD}">
  <dimension ref="A1:D26"/>
  <sheetViews>
    <sheetView workbookViewId="0">
      <selection activeCell="A2" sqref="A2"/>
    </sheetView>
  </sheetViews>
  <sheetFormatPr defaultRowHeight="15" x14ac:dyDescent="0.25"/>
  <cols>
    <col min="1" max="1" width="24" customWidth="1"/>
  </cols>
  <sheetData>
    <row r="1" spans="1:4" x14ac:dyDescent="0.25">
      <c r="A1" t="s">
        <v>260</v>
      </c>
    </row>
    <row r="2" spans="1:4" ht="44.45" customHeight="1" x14ac:dyDescent="0.25">
      <c r="A2" s="26" t="s">
        <v>124</v>
      </c>
      <c r="B2" s="26" t="s">
        <v>51</v>
      </c>
      <c r="C2" t="s">
        <v>122</v>
      </c>
      <c r="D2" t="s">
        <v>123</v>
      </c>
    </row>
    <row r="3" spans="1:4" x14ac:dyDescent="0.25">
      <c r="A3" s="25"/>
      <c r="B3" s="24">
        <v>4.1666666664241347E-2</v>
      </c>
      <c r="C3">
        <v>0</v>
      </c>
      <c r="D3">
        <v>0</v>
      </c>
    </row>
    <row r="4" spans="1:4" x14ac:dyDescent="0.25">
      <c r="A4" s="25"/>
      <c r="B4" s="24">
        <v>8.3333333335758653E-2</v>
      </c>
      <c r="C4">
        <v>0</v>
      </c>
      <c r="D4">
        <v>0</v>
      </c>
    </row>
    <row r="5" spans="1:4" x14ac:dyDescent="0.25">
      <c r="A5" s="25"/>
      <c r="B5" s="24">
        <v>0.125</v>
      </c>
      <c r="C5">
        <v>111.61249740630926</v>
      </c>
      <c r="D5">
        <v>45.849226973786571</v>
      </c>
    </row>
    <row r="6" spans="1:4" x14ac:dyDescent="0.25">
      <c r="A6" s="25"/>
      <c r="B6" s="24">
        <v>0.16666666666424135</v>
      </c>
      <c r="C6">
        <v>111.61249740630926</v>
      </c>
      <c r="D6">
        <v>45.849226973786571</v>
      </c>
    </row>
    <row r="7" spans="1:4" x14ac:dyDescent="0.25">
      <c r="A7" s="25"/>
      <c r="B7" s="24">
        <v>0.20833333333575865</v>
      </c>
      <c r="C7">
        <v>0</v>
      </c>
      <c r="D7">
        <v>0</v>
      </c>
    </row>
    <row r="8" spans="1:4" x14ac:dyDescent="0.25">
      <c r="A8" s="25" t="s">
        <v>127</v>
      </c>
      <c r="B8" s="24">
        <v>0.25</v>
      </c>
      <c r="C8">
        <v>0</v>
      </c>
      <c r="D8">
        <v>0</v>
      </c>
    </row>
    <row r="9" spans="1:4" x14ac:dyDescent="0.25">
      <c r="A9" s="25"/>
      <c r="B9" s="24">
        <v>0.29166666666424135</v>
      </c>
      <c r="C9">
        <v>-49.605554402804117</v>
      </c>
      <c r="D9">
        <v>-10.788053405596841</v>
      </c>
    </row>
    <row r="10" spans="1:4" x14ac:dyDescent="0.25">
      <c r="A10" s="25"/>
      <c r="B10" s="24">
        <v>0.33333333333575865</v>
      </c>
      <c r="C10">
        <v>-49.605554402804117</v>
      </c>
      <c r="D10">
        <v>-10.788053405596841</v>
      </c>
    </row>
    <row r="11" spans="1:4" x14ac:dyDescent="0.25">
      <c r="A11" s="25"/>
      <c r="B11" s="24">
        <v>0.375</v>
      </c>
      <c r="C11">
        <v>-49.605554402804117</v>
      </c>
      <c r="D11">
        <v>-10.788053405596841</v>
      </c>
    </row>
    <row r="12" spans="1:4" x14ac:dyDescent="0.25">
      <c r="A12" s="25"/>
      <c r="B12" s="24">
        <v>0.41666666666424135</v>
      </c>
      <c r="C12">
        <v>0</v>
      </c>
      <c r="D12">
        <v>-10.788053405596841</v>
      </c>
    </row>
    <row r="13" spans="1:4" x14ac:dyDescent="0.25">
      <c r="A13" s="25"/>
      <c r="B13" s="24">
        <v>0.45833333333575865</v>
      </c>
      <c r="C13">
        <v>0</v>
      </c>
      <c r="D13">
        <v>-10.788053405596841</v>
      </c>
    </row>
    <row r="14" spans="1:4" x14ac:dyDescent="0.25">
      <c r="A14" s="25" t="s">
        <v>128</v>
      </c>
      <c r="B14" s="24">
        <v>0.5</v>
      </c>
      <c r="C14">
        <v>0</v>
      </c>
      <c r="D14">
        <v>-10.788053405596841</v>
      </c>
    </row>
    <row r="15" spans="1:4" x14ac:dyDescent="0.25">
      <c r="A15" s="25"/>
      <c r="B15" s="24">
        <v>0.54166666666424135</v>
      </c>
      <c r="C15">
        <v>111.61249740630926</v>
      </c>
      <c r="D15">
        <v>35.06117356818973</v>
      </c>
    </row>
    <row r="16" spans="1:4" x14ac:dyDescent="0.25">
      <c r="A16" s="25"/>
      <c r="B16" s="24">
        <v>0.58333333333575865</v>
      </c>
      <c r="C16">
        <v>111.61249740630926</v>
      </c>
      <c r="D16">
        <v>35.06117356818973</v>
      </c>
    </row>
    <row r="17" spans="1:4" x14ac:dyDescent="0.25">
      <c r="A17" s="25"/>
      <c r="B17" s="24">
        <v>0.625</v>
      </c>
      <c r="C17">
        <v>0</v>
      </c>
      <c r="D17">
        <v>-10.788053405596841</v>
      </c>
    </row>
    <row r="18" spans="1:4" x14ac:dyDescent="0.25">
      <c r="A18" s="25"/>
      <c r="B18" s="24">
        <v>0.66666666666424135</v>
      </c>
      <c r="C18">
        <v>0</v>
      </c>
      <c r="D18">
        <v>-10.788053405596841</v>
      </c>
    </row>
    <row r="19" spans="1:4" x14ac:dyDescent="0.25">
      <c r="A19" s="25"/>
      <c r="B19" s="24">
        <v>0.70833333333575865</v>
      </c>
      <c r="C19">
        <v>0</v>
      </c>
      <c r="D19">
        <v>-10.788053405596841</v>
      </c>
    </row>
    <row r="20" spans="1:4" x14ac:dyDescent="0.25">
      <c r="A20" s="25" t="s">
        <v>129</v>
      </c>
      <c r="B20" s="24">
        <v>0.75</v>
      </c>
      <c r="C20">
        <v>-49.605554402804117</v>
      </c>
      <c r="D20">
        <v>-10.788053405596841</v>
      </c>
    </row>
    <row r="21" spans="1:4" x14ac:dyDescent="0.25">
      <c r="A21" s="25"/>
      <c r="B21" s="24">
        <v>0.79166666666424135</v>
      </c>
      <c r="C21">
        <v>-49.605554402804117</v>
      </c>
      <c r="D21">
        <v>-10.788053405596841</v>
      </c>
    </row>
    <row r="22" spans="1:4" x14ac:dyDescent="0.25">
      <c r="A22" s="25"/>
      <c r="B22" s="24">
        <v>0.83333333333575865</v>
      </c>
      <c r="C22">
        <v>-49.605554402804117</v>
      </c>
      <c r="D22">
        <v>-10.788053405596841</v>
      </c>
    </row>
    <row r="23" spans="1:4" x14ac:dyDescent="0.25">
      <c r="A23" s="25"/>
      <c r="B23" s="24">
        <v>0.875</v>
      </c>
      <c r="C23">
        <v>-49.605554402804117</v>
      </c>
      <c r="D23">
        <v>-10.788053405596841</v>
      </c>
    </row>
    <row r="24" spans="1:4" x14ac:dyDescent="0.25">
      <c r="A24" s="25"/>
      <c r="B24" s="24">
        <v>0.91666666666424135</v>
      </c>
      <c r="C24">
        <v>-49.605554402804117</v>
      </c>
      <c r="D24">
        <v>-10.788053405596841</v>
      </c>
    </row>
    <row r="25" spans="1:4" x14ac:dyDescent="0.25">
      <c r="A25" s="25"/>
      <c r="B25" s="24">
        <v>0.95833333333575865</v>
      </c>
      <c r="C25">
        <v>-49.605554402804117</v>
      </c>
      <c r="D25">
        <v>-10.788053405596841</v>
      </c>
    </row>
    <row r="26" spans="1:4" x14ac:dyDescent="0.25">
      <c r="A26" s="25" t="s">
        <v>130</v>
      </c>
      <c r="B26" s="24">
        <v>0</v>
      </c>
      <c r="C26">
        <v>0</v>
      </c>
      <c r="D26">
        <v>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40E21-5192-48AE-B5DB-F8D5714D2154}">
  <dimension ref="A1:D26"/>
  <sheetViews>
    <sheetView workbookViewId="0">
      <selection activeCell="A2" sqref="A2"/>
    </sheetView>
  </sheetViews>
  <sheetFormatPr defaultRowHeight="15" x14ac:dyDescent="0.25"/>
  <cols>
    <col min="1" max="1" width="23.7109375" customWidth="1"/>
  </cols>
  <sheetData>
    <row r="1" spans="1:4" x14ac:dyDescent="0.25">
      <c r="A1" t="s">
        <v>261</v>
      </c>
    </row>
    <row r="2" spans="1:4" ht="51" customHeight="1" x14ac:dyDescent="0.25">
      <c r="A2" s="26" t="s">
        <v>124</v>
      </c>
      <c r="B2" s="26" t="s">
        <v>51</v>
      </c>
      <c r="C2" t="s">
        <v>122</v>
      </c>
      <c r="D2" t="s">
        <v>123</v>
      </c>
    </row>
    <row r="3" spans="1:4" x14ac:dyDescent="0.25">
      <c r="A3" s="25"/>
      <c r="B3" s="24">
        <v>4.1666666664241347E-2</v>
      </c>
      <c r="C3">
        <v>0</v>
      </c>
      <c r="D3">
        <v>0</v>
      </c>
    </row>
    <row r="4" spans="1:4" x14ac:dyDescent="0.25">
      <c r="A4" s="25"/>
      <c r="B4" s="24">
        <v>8.3333333335758653E-2</v>
      </c>
      <c r="C4">
        <v>0</v>
      </c>
      <c r="D4">
        <v>0</v>
      </c>
    </row>
    <row r="5" spans="1:4" x14ac:dyDescent="0.25">
      <c r="A5" s="25"/>
      <c r="B5" s="24">
        <v>0.125</v>
      </c>
      <c r="C5">
        <v>59.985418811465081</v>
      </c>
      <c r="D5">
        <v>0</v>
      </c>
    </row>
    <row r="6" spans="1:4" x14ac:dyDescent="0.25">
      <c r="A6" s="25"/>
      <c r="B6" s="24">
        <v>0.16666666666424135</v>
      </c>
      <c r="C6">
        <v>59.985418811465081</v>
      </c>
      <c r="D6">
        <v>0</v>
      </c>
    </row>
    <row r="7" spans="1:4" x14ac:dyDescent="0.25">
      <c r="A7" s="25"/>
      <c r="B7" s="24">
        <v>0.20833333333575865</v>
      </c>
      <c r="C7">
        <v>0</v>
      </c>
      <c r="D7">
        <v>0</v>
      </c>
    </row>
    <row r="8" spans="1:4" x14ac:dyDescent="0.25">
      <c r="A8" s="25" t="s">
        <v>127</v>
      </c>
      <c r="B8" s="24">
        <v>0.25</v>
      </c>
      <c r="C8">
        <v>0</v>
      </c>
      <c r="D8">
        <v>0</v>
      </c>
    </row>
    <row r="9" spans="1:4" x14ac:dyDescent="0.25">
      <c r="A9" s="25"/>
      <c r="B9" s="24">
        <v>0.29166666666424135</v>
      </c>
      <c r="C9">
        <v>0</v>
      </c>
      <c r="D9">
        <v>-4.1097346307035583</v>
      </c>
    </row>
    <row r="10" spans="1:4" x14ac:dyDescent="0.25">
      <c r="A10" s="25"/>
      <c r="B10" s="24">
        <v>0.33333333333575865</v>
      </c>
      <c r="C10">
        <v>0</v>
      </c>
      <c r="D10">
        <v>-4.1097346307035583</v>
      </c>
    </row>
    <row r="11" spans="1:4" x14ac:dyDescent="0.25">
      <c r="A11" s="25"/>
      <c r="B11" s="24">
        <v>0.375</v>
      </c>
      <c r="C11">
        <v>0</v>
      </c>
      <c r="D11">
        <v>-4.1097346307035583</v>
      </c>
    </row>
    <row r="12" spans="1:4" x14ac:dyDescent="0.25">
      <c r="A12" s="25"/>
      <c r="B12" s="24">
        <v>0.41666666666424135</v>
      </c>
      <c r="C12">
        <v>0</v>
      </c>
      <c r="D12">
        <v>-4.1097346307035583</v>
      </c>
    </row>
    <row r="13" spans="1:4" x14ac:dyDescent="0.25">
      <c r="A13" s="25"/>
      <c r="B13" s="24">
        <v>0.45833333333575865</v>
      </c>
      <c r="C13">
        <v>0</v>
      </c>
      <c r="D13">
        <v>-4.1097346307035583</v>
      </c>
    </row>
    <row r="14" spans="1:4" x14ac:dyDescent="0.25">
      <c r="A14" s="25" t="s">
        <v>128</v>
      </c>
      <c r="B14" s="24">
        <v>0.5</v>
      </c>
      <c r="C14">
        <v>0</v>
      </c>
      <c r="D14">
        <v>-4.1097346307035583</v>
      </c>
    </row>
    <row r="15" spans="1:4" x14ac:dyDescent="0.25">
      <c r="A15" s="25"/>
      <c r="B15" s="24">
        <v>0.54166666666424135</v>
      </c>
      <c r="C15">
        <v>0</v>
      </c>
      <c r="D15">
        <v>55.875684180761525</v>
      </c>
    </row>
    <row r="16" spans="1:4" x14ac:dyDescent="0.25">
      <c r="A16" s="25"/>
      <c r="B16" s="24">
        <v>0.58333333333575865</v>
      </c>
      <c r="C16">
        <v>0</v>
      </c>
      <c r="D16">
        <v>55.875684180761525</v>
      </c>
    </row>
    <row r="17" spans="1:4" x14ac:dyDescent="0.25">
      <c r="A17" s="25"/>
      <c r="B17" s="24">
        <v>0.625</v>
      </c>
      <c r="C17">
        <v>0</v>
      </c>
      <c r="D17">
        <v>-4.1097346307035583</v>
      </c>
    </row>
    <row r="18" spans="1:4" x14ac:dyDescent="0.25">
      <c r="A18" s="25"/>
      <c r="B18" s="24">
        <v>0.66666666666424135</v>
      </c>
      <c r="C18">
        <v>0</v>
      </c>
      <c r="D18">
        <v>-4.1097346307035583</v>
      </c>
    </row>
    <row r="19" spans="1:4" x14ac:dyDescent="0.25">
      <c r="A19" s="25"/>
      <c r="B19" s="24">
        <v>0.70833333333575865</v>
      </c>
      <c r="C19">
        <v>0</v>
      </c>
      <c r="D19">
        <v>-4.1097346307035583</v>
      </c>
    </row>
    <row r="20" spans="1:4" x14ac:dyDescent="0.25">
      <c r="A20" s="25" t="s">
        <v>129</v>
      </c>
      <c r="B20" s="24">
        <v>0.75</v>
      </c>
      <c r="C20">
        <v>-28.346031087316636</v>
      </c>
      <c r="D20">
        <v>-4.1097346307035583</v>
      </c>
    </row>
    <row r="21" spans="1:4" x14ac:dyDescent="0.25">
      <c r="A21" s="25"/>
      <c r="B21" s="24">
        <v>0.79166666666424135</v>
      </c>
      <c r="C21">
        <v>-28.346031087316636</v>
      </c>
      <c r="D21">
        <v>-4.1097346307035583</v>
      </c>
    </row>
    <row r="22" spans="1:4" x14ac:dyDescent="0.25">
      <c r="A22" s="25"/>
      <c r="B22" s="24">
        <v>0.83333333333575865</v>
      </c>
      <c r="C22">
        <v>-28.346031087316636</v>
      </c>
      <c r="D22">
        <v>-4.1097346307035583</v>
      </c>
    </row>
    <row r="23" spans="1:4" x14ac:dyDescent="0.25">
      <c r="A23" s="25"/>
      <c r="B23" s="24">
        <v>0.875</v>
      </c>
      <c r="C23">
        <v>-28.346031087316636</v>
      </c>
      <c r="D23">
        <v>-4.1097346307035583</v>
      </c>
    </row>
    <row r="24" spans="1:4" x14ac:dyDescent="0.25">
      <c r="A24" s="25"/>
      <c r="B24" s="24">
        <v>0.91666666666424135</v>
      </c>
      <c r="C24">
        <v>-28.346031087316636</v>
      </c>
      <c r="D24">
        <v>-4.1097346307035583</v>
      </c>
    </row>
    <row r="25" spans="1:4" x14ac:dyDescent="0.25">
      <c r="A25" s="25"/>
      <c r="B25" s="24">
        <v>0.95833333333575865</v>
      </c>
      <c r="C25">
        <v>-28.346031087316636</v>
      </c>
      <c r="D25">
        <v>-4.1097346307035583</v>
      </c>
    </row>
    <row r="26" spans="1:4" x14ac:dyDescent="0.25">
      <c r="A26" s="25" t="s">
        <v>130</v>
      </c>
      <c r="B26" s="24">
        <v>0</v>
      </c>
      <c r="C26">
        <v>0</v>
      </c>
      <c r="D26">
        <v>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D1B16-8770-416A-9957-1C5BA0CFB9D8}">
  <dimension ref="A1:D26"/>
  <sheetViews>
    <sheetView workbookViewId="0"/>
  </sheetViews>
  <sheetFormatPr defaultRowHeight="15" x14ac:dyDescent="0.25"/>
  <cols>
    <col min="1" max="1" width="25.42578125" customWidth="1"/>
  </cols>
  <sheetData>
    <row r="1" spans="1:4" x14ac:dyDescent="0.25">
      <c r="A1" t="s">
        <v>262</v>
      </c>
    </row>
    <row r="2" spans="1:4" ht="47.1" customHeight="1" x14ac:dyDescent="0.25">
      <c r="A2" s="26" t="s">
        <v>124</v>
      </c>
      <c r="B2" s="26" t="s">
        <v>51</v>
      </c>
      <c r="C2" t="s">
        <v>122</v>
      </c>
      <c r="D2" t="s">
        <v>123</v>
      </c>
    </row>
    <row r="3" spans="1:4" x14ac:dyDescent="0.25">
      <c r="A3" s="25"/>
      <c r="B3" s="24">
        <v>4.1666666664241347E-2</v>
      </c>
      <c r="C3">
        <v>0</v>
      </c>
      <c r="D3">
        <v>0</v>
      </c>
    </row>
    <row r="4" spans="1:4" x14ac:dyDescent="0.25">
      <c r="A4" s="25"/>
      <c r="B4" s="24">
        <v>8.3333333335758653E-2</v>
      </c>
      <c r="C4">
        <v>0</v>
      </c>
      <c r="D4">
        <v>0</v>
      </c>
    </row>
    <row r="5" spans="1:4" x14ac:dyDescent="0.25">
      <c r="A5" s="25"/>
      <c r="B5" s="24">
        <v>0.125</v>
      </c>
      <c r="C5">
        <v>53.148808288718691</v>
      </c>
      <c r="D5">
        <v>21.832965225612654</v>
      </c>
    </row>
    <row r="6" spans="1:4" x14ac:dyDescent="0.25">
      <c r="A6" s="25"/>
      <c r="B6" s="24">
        <v>0.16666666666424135</v>
      </c>
      <c r="C6">
        <v>53.148808288718691</v>
      </c>
      <c r="D6">
        <v>21.832965225612654</v>
      </c>
    </row>
    <row r="7" spans="1:4" x14ac:dyDescent="0.25">
      <c r="A7" s="25"/>
      <c r="B7" s="24">
        <v>0.20833333333575865</v>
      </c>
      <c r="C7">
        <v>0</v>
      </c>
      <c r="D7">
        <v>0</v>
      </c>
    </row>
    <row r="8" spans="1:4" x14ac:dyDescent="0.25">
      <c r="A8" s="25" t="s">
        <v>127</v>
      </c>
      <c r="B8" s="24">
        <v>0.25</v>
      </c>
      <c r="C8">
        <v>0</v>
      </c>
      <c r="D8">
        <v>0</v>
      </c>
    </row>
    <row r="9" spans="1:4" x14ac:dyDescent="0.25">
      <c r="A9" s="25"/>
      <c r="B9" s="24">
        <v>0.29166666666424135</v>
      </c>
      <c r="C9">
        <v>0</v>
      </c>
      <c r="D9">
        <v>-2.5685841441897241</v>
      </c>
    </row>
    <row r="10" spans="1:4" x14ac:dyDescent="0.25">
      <c r="A10" s="25"/>
      <c r="B10" s="24">
        <v>0.33333333333575865</v>
      </c>
      <c r="C10">
        <v>0</v>
      </c>
      <c r="D10">
        <v>-2.5685841441897241</v>
      </c>
    </row>
    <row r="11" spans="1:4" x14ac:dyDescent="0.25">
      <c r="A11" s="25"/>
      <c r="B11" s="24">
        <v>0.375</v>
      </c>
      <c r="C11">
        <v>0</v>
      </c>
      <c r="D11">
        <v>-2.5685841441897241</v>
      </c>
    </row>
    <row r="12" spans="1:4" x14ac:dyDescent="0.25">
      <c r="A12" s="25"/>
      <c r="B12" s="24">
        <v>0.41666666666424135</v>
      </c>
      <c r="C12">
        <v>0</v>
      </c>
      <c r="D12">
        <v>-2.5685841441897241</v>
      </c>
    </row>
    <row r="13" spans="1:4" x14ac:dyDescent="0.25">
      <c r="A13" s="25"/>
      <c r="B13" s="24">
        <v>0.45833333333575865</v>
      </c>
      <c r="C13">
        <v>0</v>
      </c>
      <c r="D13">
        <v>-2.5685841441897241</v>
      </c>
    </row>
    <row r="14" spans="1:4" x14ac:dyDescent="0.25">
      <c r="A14" s="25" t="s">
        <v>128</v>
      </c>
      <c r="B14" s="24">
        <v>0.5</v>
      </c>
      <c r="C14">
        <v>0</v>
      </c>
      <c r="D14">
        <v>-2.5685841441897241</v>
      </c>
    </row>
    <row r="15" spans="1:4" x14ac:dyDescent="0.25">
      <c r="A15" s="25"/>
      <c r="B15" s="24">
        <v>0.54166666666424135</v>
      </c>
      <c r="C15">
        <v>0</v>
      </c>
      <c r="D15">
        <v>-2.5685841441897241</v>
      </c>
    </row>
    <row r="16" spans="1:4" x14ac:dyDescent="0.25">
      <c r="A16" s="25"/>
      <c r="B16" s="24">
        <v>0.58333333333575865</v>
      </c>
      <c r="C16">
        <v>0</v>
      </c>
      <c r="D16">
        <v>-2.5685841441897241</v>
      </c>
    </row>
    <row r="17" spans="1:4" x14ac:dyDescent="0.25">
      <c r="A17" s="25"/>
      <c r="B17" s="24">
        <v>0.625</v>
      </c>
      <c r="C17">
        <v>0</v>
      </c>
      <c r="D17">
        <v>-2.5685841441897241</v>
      </c>
    </row>
    <row r="18" spans="1:4" x14ac:dyDescent="0.25">
      <c r="A18" s="25"/>
      <c r="B18" s="24">
        <v>0.66666666666424135</v>
      </c>
      <c r="C18">
        <v>0</v>
      </c>
      <c r="D18">
        <v>-2.5685841441897241</v>
      </c>
    </row>
    <row r="19" spans="1:4" x14ac:dyDescent="0.25">
      <c r="A19" s="25"/>
      <c r="B19" s="24">
        <v>0.70833333333575865</v>
      </c>
      <c r="C19">
        <v>0</v>
      </c>
      <c r="D19">
        <v>-2.5685841441897241</v>
      </c>
    </row>
    <row r="20" spans="1:4" x14ac:dyDescent="0.25">
      <c r="A20" s="25" t="s">
        <v>129</v>
      </c>
      <c r="B20" s="24">
        <v>0.75</v>
      </c>
      <c r="C20">
        <v>-17.716269429572897</v>
      </c>
      <c r="D20">
        <v>-2.5685841441897241</v>
      </c>
    </row>
    <row r="21" spans="1:4" x14ac:dyDescent="0.25">
      <c r="A21" s="25"/>
      <c r="B21" s="24">
        <v>0.79166666666424135</v>
      </c>
      <c r="C21">
        <v>-17.716269429572897</v>
      </c>
      <c r="D21">
        <v>-2.5685841441897241</v>
      </c>
    </row>
    <row r="22" spans="1:4" x14ac:dyDescent="0.25">
      <c r="A22" s="25"/>
      <c r="B22" s="24">
        <v>0.83333333333575865</v>
      </c>
      <c r="C22">
        <v>-17.716269429572897</v>
      </c>
      <c r="D22">
        <v>-2.5685841441897241</v>
      </c>
    </row>
    <row r="23" spans="1:4" x14ac:dyDescent="0.25">
      <c r="A23" s="25"/>
      <c r="B23" s="24">
        <v>0.875</v>
      </c>
      <c r="C23">
        <v>-17.716269429572897</v>
      </c>
      <c r="D23">
        <v>-2.5685841441897241</v>
      </c>
    </row>
    <row r="24" spans="1:4" x14ac:dyDescent="0.25">
      <c r="A24" s="25"/>
      <c r="B24" s="24">
        <v>0.91666666666424135</v>
      </c>
      <c r="C24">
        <v>-17.716269429572897</v>
      </c>
      <c r="D24">
        <v>-2.5685841441897241</v>
      </c>
    </row>
    <row r="25" spans="1:4" x14ac:dyDescent="0.25">
      <c r="A25" s="25"/>
      <c r="B25" s="24">
        <v>0.95833333333575865</v>
      </c>
      <c r="C25">
        <v>-17.716269429572897</v>
      </c>
      <c r="D25">
        <v>-2.5685841441897241</v>
      </c>
    </row>
    <row r="26" spans="1:4" x14ac:dyDescent="0.25">
      <c r="A26" s="25" t="s">
        <v>130</v>
      </c>
      <c r="B26" s="24">
        <v>0</v>
      </c>
      <c r="C26">
        <v>0</v>
      </c>
      <c r="D26">
        <v>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95CCF-71F0-487A-91DC-594C32E381FF}">
  <dimension ref="A1:D26"/>
  <sheetViews>
    <sheetView workbookViewId="0">
      <selection activeCell="A2" sqref="A2"/>
    </sheetView>
  </sheetViews>
  <sheetFormatPr defaultRowHeight="15" x14ac:dyDescent="0.25"/>
  <cols>
    <col min="1" max="1" width="24.140625" customWidth="1"/>
  </cols>
  <sheetData>
    <row r="1" spans="1:4" x14ac:dyDescent="0.25">
      <c r="A1" t="s">
        <v>263</v>
      </c>
    </row>
    <row r="2" spans="1:4" ht="51" customHeight="1" x14ac:dyDescent="0.25">
      <c r="A2" s="26" t="s">
        <v>124</v>
      </c>
      <c r="B2" s="26" t="s">
        <v>51</v>
      </c>
      <c r="C2" t="s">
        <v>122</v>
      </c>
      <c r="D2" t="s">
        <v>123</v>
      </c>
    </row>
    <row r="3" spans="1:4" x14ac:dyDescent="0.25">
      <c r="A3" s="25"/>
      <c r="B3" s="24">
        <v>4.1666666664241347E-2</v>
      </c>
      <c r="C3">
        <v>0</v>
      </c>
      <c r="D3">
        <v>0</v>
      </c>
    </row>
    <row r="4" spans="1:4" x14ac:dyDescent="0.25">
      <c r="A4" s="25"/>
      <c r="B4" s="24">
        <v>8.3333333335758653E-2</v>
      </c>
      <c r="C4">
        <v>0</v>
      </c>
      <c r="D4">
        <v>0</v>
      </c>
    </row>
    <row r="5" spans="1:4" x14ac:dyDescent="0.25">
      <c r="A5" s="25"/>
      <c r="B5" s="24">
        <v>0.125</v>
      </c>
      <c r="C5">
        <v>0</v>
      </c>
      <c r="D5">
        <v>0</v>
      </c>
    </row>
    <row r="6" spans="1:4" x14ac:dyDescent="0.25">
      <c r="A6" s="25"/>
      <c r="B6" s="24">
        <v>0.16666666666424135</v>
      </c>
      <c r="C6">
        <v>0</v>
      </c>
      <c r="D6">
        <v>0</v>
      </c>
    </row>
    <row r="7" spans="1:4" x14ac:dyDescent="0.25">
      <c r="A7" s="25"/>
      <c r="B7" s="24">
        <v>0.20833333333575865</v>
      </c>
      <c r="C7">
        <v>327.06958946903808</v>
      </c>
      <c r="D7">
        <v>102.74336576758894</v>
      </c>
    </row>
    <row r="8" spans="1:4" x14ac:dyDescent="0.25">
      <c r="A8" s="25" t="s">
        <v>127</v>
      </c>
      <c r="B8" s="24">
        <v>0.25</v>
      </c>
      <c r="C8">
        <v>327.06958946903808</v>
      </c>
      <c r="D8">
        <v>102.74336576758894</v>
      </c>
    </row>
    <row r="9" spans="1:4" x14ac:dyDescent="0.25">
      <c r="A9" s="25"/>
      <c r="B9" s="24">
        <v>0.29166666666424135</v>
      </c>
      <c r="C9">
        <v>-236.21692572763862</v>
      </c>
      <c r="D9">
        <v>-51.37168288379447</v>
      </c>
    </row>
    <row r="10" spans="1:4" x14ac:dyDescent="0.25">
      <c r="A10" s="25"/>
      <c r="B10" s="24">
        <v>0.33333333333575865</v>
      </c>
      <c r="C10">
        <v>-236.21692572763862</v>
      </c>
      <c r="D10">
        <v>-51.37168288379447</v>
      </c>
    </row>
    <row r="11" spans="1:4" x14ac:dyDescent="0.25">
      <c r="A11" s="25"/>
      <c r="B11" s="24">
        <v>0.375</v>
      </c>
      <c r="C11">
        <v>-72.682130993119586</v>
      </c>
      <c r="D11">
        <v>0</v>
      </c>
    </row>
    <row r="12" spans="1:4" x14ac:dyDescent="0.25">
      <c r="A12" s="25"/>
      <c r="B12" s="24">
        <v>0.41666666666424135</v>
      </c>
      <c r="C12">
        <v>0</v>
      </c>
      <c r="D12">
        <v>0</v>
      </c>
    </row>
    <row r="13" spans="1:4" x14ac:dyDescent="0.25">
      <c r="A13" s="25"/>
      <c r="B13" s="24">
        <v>0.45833333333575865</v>
      </c>
      <c r="C13">
        <v>0</v>
      </c>
      <c r="D13">
        <v>0</v>
      </c>
    </row>
    <row r="14" spans="1:4" x14ac:dyDescent="0.25">
      <c r="A14" s="25" t="s">
        <v>128</v>
      </c>
      <c r="B14" s="24">
        <v>0.5</v>
      </c>
      <c r="C14">
        <v>0</v>
      </c>
      <c r="D14">
        <v>0</v>
      </c>
    </row>
    <row r="15" spans="1:4" x14ac:dyDescent="0.25">
      <c r="A15" s="25"/>
      <c r="B15" s="24">
        <v>0.54166666666424135</v>
      </c>
      <c r="C15">
        <v>0</v>
      </c>
      <c r="D15">
        <v>0</v>
      </c>
    </row>
    <row r="16" spans="1:4" x14ac:dyDescent="0.25">
      <c r="A16" s="25"/>
      <c r="B16" s="24">
        <v>0.58333333333575865</v>
      </c>
      <c r="C16">
        <v>0</v>
      </c>
      <c r="D16">
        <v>0</v>
      </c>
    </row>
    <row r="17" spans="1:4" x14ac:dyDescent="0.25">
      <c r="A17" s="25"/>
      <c r="B17" s="24">
        <v>0.625</v>
      </c>
      <c r="C17">
        <v>0</v>
      </c>
      <c r="D17">
        <v>0</v>
      </c>
    </row>
    <row r="18" spans="1:4" x14ac:dyDescent="0.25">
      <c r="A18" s="25"/>
      <c r="B18" s="24">
        <v>0.66666666666424135</v>
      </c>
      <c r="C18">
        <v>327.06958946903808</v>
      </c>
      <c r="D18">
        <v>0</v>
      </c>
    </row>
    <row r="19" spans="1:4" x14ac:dyDescent="0.25">
      <c r="A19" s="25"/>
      <c r="B19" s="24">
        <v>0.70833333333575865</v>
      </c>
      <c r="C19">
        <v>327.06958946903808</v>
      </c>
      <c r="D19">
        <v>0</v>
      </c>
    </row>
    <row r="20" spans="1:4" x14ac:dyDescent="0.25">
      <c r="A20" s="25" t="s">
        <v>129</v>
      </c>
      <c r="B20" s="24">
        <v>0.75</v>
      </c>
      <c r="C20">
        <v>-236.21692572763862</v>
      </c>
      <c r="D20">
        <v>-51.37168288379447</v>
      </c>
    </row>
    <row r="21" spans="1:4" x14ac:dyDescent="0.25">
      <c r="A21" s="25"/>
      <c r="B21" s="24">
        <v>0.79166666666424135</v>
      </c>
      <c r="C21">
        <v>-236.21692572763862</v>
      </c>
      <c r="D21">
        <v>-51.37168288379447</v>
      </c>
    </row>
    <row r="22" spans="1:4" x14ac:dyDescent="0.25">
      <c r="A22" s="25"/>
      <c r="B22" s="24">
        <v>0.83333333333575865</v>
      </c>
      <c r="C22">
        <v>-72.682130993119586</v>
      </c>
      <c r="D22">
        <v>0</v>
      </c>
    </row>
    <row r="23" spans="1:4" x14ac:dyDescent="0.25">
      <c r="A23" s="25"/>
      <c r="B23" s="24">
        <v>0.875</v>
      </c>
      <c r="C23">
        <v>-72.682130993119586</v>
      </c>
      <c r="D23">
        <v>0</v>
      </c>
    </row>
    <row r="24" spans="1:4" x14ac:dyDescent="0.25">
      <c r="A24" s="25"/>
      <c r="B24" s="24">
        <v>0.91666666666424135</v>
      </c>
      <c r="C24">
        <v>-72.682130993119586</v>
      </c>
      <c r="D24">
        <v>0</v>
      </c>
    </row>
    <row r="25" spans="1:4" x14ac:dyDescent="0.25">
      <c r="A25" s="25"/>
      <c r="B25" s="24">
        <v>0.95833333333575865</v>
      </c>
      <c r="C25">
        <v>-72.682130993119586</v>
      </c>
      <c r="D25">
        <v>0</v>
      </c>
    </row>
    <row r="26" spans="1:4" x14ac:dyDescent="0.25">
      <c r="A26" s="25" t="s">
        <v>130</v>
      </c>
      <c r="B26" s="24">
        <v>0</v>
      </c>
      <c r="C26">
        <v>0</v>
      </c>
      <c r="D26">
        <v>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785BE-FFFD-4822-8FD4-9059B0FCF906}">
  <dimension ref="A1:D26"/>
  <sheetViews>
    <sheetView workbookViewId="0">
      <selection activeCell="G1" sqref="G1:M1048576"/>
    </sheetView>
  </sheetViews>
  <sheetFormatPr defaultRowHeight="15" x14ac:dyDescent="0.25"/>
  <cols>
    <col min="1" max="1" width="24" customWidth="1"/>
  </cols>
  <sheetData>
    <row r="1" spans="1:4" x14ac:dyDescent="0.25">
      <c r="A1" t="s">
        <v>264</v>
      </c>
    </row>
    <row r="2" spans="1:4" ht="50.1" customHeight="1" x14ac:dyDescent="0.25">
      <c r="A2" s="26" t="s">
        <v>124</v>
      </c>
      <c r="B2" s="26" t="s">
        <v>51</v>
      </c>
      <c r="C2" t="s">
        <v>122</v>
      </c>
      <c r="D2" t="s">
        <v>123</v>
      </c>
    </row>
    <row r="3" spans="1:4" x14ac:dyDescent="0.25">
      <c r="A3" s="25"/>
      <c r="B3" s="24">
        <v>4.1666666664241347E-2</v>
      </c>
      <c r="C3">
        <v>0</v>
      </c>
      <c r="D3">
        <v>0</v>
      </c>
    </row>
    <row r="4" spans="1:4" x14ac:dyDescent="0.25">
      <c r="A4" s="25"/>
      <c r="B4" s="24">
        <v>8.3333333335758653E-2</v>
      </c>
      <c r="C4">
        <v>0</v>
      </c>
      <c r="D4">
        <v>0</v>
      </c>
    </row>
    <row r="5" spans="1:4" x14ac:dyDescent="0.25">
      <c r="A5" s="25"/>
      <c r="B5" s="24">
        <v>0.125</v>
      </c>
      <c r="C5">
        <v>874.78735766719899</v>
      </c>
      <c r="D5">
        <v>0</v>
      </c>
    </row>
    <row r="6" spans="1:4" x14ac:dyDescent="0.25">
      <c r="A6" s="25"/>
      <c r="B6" s="24">
        <v>0.16666666666424135</v>
      </c>
      <c r="C6">
        <v>874.78735766719899</v>
      </c>
      <c r="D6">
        <v>0</v>
      </c>
    </row>
    <row r="7" spans="1:4" x14ac:dyDescent="0.25">
      <c r="A7" s="25"/>
      <c r="B7" s="24">
        <v>0.20833333333575865</v>
      </c>
      <c r="C7">
        <v>0</v>
      </c>
      <c r="D7">
        <v>0</v>
      </c>
    </row>
    <row r="8" spans="1:4" x14ac:dyDescent="0.25">
      <c r="A8" s="25" t="s">
        <v>127</v>
      </c>
      <c r="B8" s="24">
        <v>0.25</v>
      </c>
      <c r="C8">
        <v>0</v>
      </c>
      <c r="D8">
        <v>0</v>
      </c>
    </row>
    <row r="9" spans="1:4" x14ac:dyDescent="0.25">
      <c r="A9" s="25"/>
      <c r="B9" s="24">
        <v>0.29166666666424135</v>
      </c>
      <c r="C9">
        <v>-275.58641334891172</v>
      </c>
      <c r="D9">
        <v>-59.933630031093557</v>
      </c>
    </row>
    <row r="10" spans="1:4" x14ac:dyDescent="0.25">
      <c r="A10" s="25"/>
      <c r="B10" s="24">
        <v>0.33333333333575865</v>
      </c>
      <c r="C10">
        <v>-275.58641334891172</v>
      </c>
      <c r="D10">
        <v>-59.933630031093557</v>
      </c>
    </row>
    <row r="11" spans="1:4" x14ac:dyDescent="0.25">
      <c r="A11" s="25"/>
      <c r="B11" s="24">
        <v>0.375</v>
      </c>
      <c r="C11">
        <v>-275.58641334891172</v>
      </c>
      <c r="D11">
        <v>-59.933630031093557</v>
      </c>
    </row>
    <row r="12" spans="1:4" x14ac:dyDescent="0.25">
      <c r="A12" s="25"/>
      <c r="B12" s="24">
        <v>0.41666666666424135</v>
      </c>
      <c r="C12">
        <v>0</v>
      </c>
      <c r="D12">
        <v>-59.933630031093557</v>
      </c>
    </row>
    <row r="13" spans="1:4" x14ac:dyDescent="0.25">
      <c r="A13" s="25"/>
      <c r="B13" s="24">
        <v>0.45833333333575865</v>
      </c>
      <c r="C13">
        <v>0</v>
      </c>
      <c r="D13">
        <v>-59.933630031093557</v>
      </c>
    </row>
    <row r="14" spans="1:4" x14ac:dyDescent="0.25">
      <c r="A14" s="25" t="s">
        <v>128</v>
      </c>
      <c r="B14" s="24">
        <v>0.5</v>
      </c>
      <c r="C14">
        <v>0</v>
      </c>
      <c r="D14">
        <v>-59.933630031093557</v>
      </c>
    </row>
    <row r="15" spans="1:4" x14ac:dyDescent="0.25">
      <c r="A15" s="25"/>
      <c r="B15" s="24">
        <v>0.54166666666424135</v>
      </c>
      <c r="C15">
        <v>0</v>
      </c>
      <c r="D15">
        <v>814.85372763610542</v>
      </c>
    </row>
    <row r="16" spans="1:4" x14ac:dyDescent="0.25">
      <c r="A16" s="25"/>
      <c r="B16" s="24">
        <v>0.58333333333575865</v>
      </c>
      <c r="C16">
        <v>0</v>
      </c>
      <c r="D16">
        <v>814.85372763610542</v>
      </c>
    </row>
    <row r="17" spans="1:4" x14ac:dyDescent="0.25">
      <c r="A17" s="25"/>
      <c r="B17" s="24">
        <v>0.625</v>
      </c>
      <c r="C17">
        <v>0</v>
      </c>
      <c r="D17">
        <v>-59.933630031093557</v>
      </c>
    </row>
    <row r="18" spans="1:4" x14ac:dyDescent="0.25">
      <c r="A18" s="25"/>
      <c r="B18" s="24">
        <v>0.66666666666424135</v>
      </c>
      <c r="C18">
        <v>0</v>
      </c>
      <c r="D18">
        <v>-59.933630031093557</v>
      </c>
    </row>
    <row r="19" spans="1:4" x14ac:dyDescent="0.25">
      <c r="A19" s="25"/>
      <c r="B19" s="24">
        <v>0.70833333333575865</v>
      </c>
      <c r="C19">
        <v>0</v>
      </c>
      <c r="D19">
        <v>-59.933630031093557</v>
      </c>
    </row>
    <row r="20" spans="1:4" x14ac:dyDescent="0.25">
      <c r="A20" s="25" t="s">
        <v>129</v>
      </c>
      <c r="B20" s="24">
        <v>0.75</v>
      </c>
      <c r="C20">
        <v>-275.58641334891172</v>
      </c>
      <c r="D20">
        <v>-59.933630031093557</v>
      </c>
    </row>
    <row r="21" spans="1:4" x14ac:dyDescent="0.25">
      <c r="A21" s="25"/>
      <c r="B21" s="24">
        <v>0.79166666666424135</v>
      </c>
      <c r="C21">
        <v>-275.58641334891172</v>
      </c>
      <c r="D21">
        <v>-59.933630031093557</v>
      </c>
    </row>
    <row r="22" spans="1:4" x14ac:dyDescent="0.25">
      <c r="A22" s="25"/>
      <c r="B22" s="24">
        <v>0.83333333333575865</v>
      </c>
      <c r="C22">
        <v>-275.58641334891172</v>
      </c>
      <c r="D22">
        <v>-59.933630031093557</v>
      </c>
    </row>
    <row r="23" spans="1:4" x14ac:dyDescent="0.25">
      <c r="A23" s="25"/>
      <c r="B23" s="24">
        <v>0.875</v>
      </c>
      <c r="C23">
        <v>-275.58641334891172</v>
      </c>
      <c r="D23">
        <v>-59.933630031093557</v>
      </c>
    </row>
    <row r="24" spans="1:4" x14ac:dyDescent="0.25">
      <c r="A24" s="25"/>
      <c r="B24" s="24">
        <v>0.91666666666424135</v>
      </c>
      <c r="C24">
        <v>-275.58641334891172</v>
      </c>
      <c r="D24">
        <v>-59.933630031093557</v>
      </c>
    </row>
    <row r="25" spans="1:4" x14ac:dyDescent="0.25">
      <c r="A25" s="25"/>
      <c r="B25" s="24">
        <v>0.95833333333575865</v>
      </c>
      <c r="C25">
        <v>-275.58641334891172</v>
      </c>
      <c r="D25">
        <v>-59.933630031093557</v>
      </c>
    </row>
    <row r="26" spans="1:4" x14ac:dyDescent="0.25">
      <c r="A26" s="25" t="s">
        <v>130</v>
      </c>
      <c r="B26" s="24">
        <v>0</v>
      </c>
      <c r="C26">
        <v>0</v>
      </c>
      <c r="D26">
        <v>0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FB767-E05C-4D9C-B20C-C95D7B1D3F89}">
  <dimension ref="A1:Q27"/>
  <sheetViews>
    <sheetView workbookViewId="0">
      <selection activeCell="A2" sqref="A2:H2"/>
    </sheetView>
  </sheetViews>
  <sheetFormatPr defaultRowHeight="15" x14ac:dyDescent="0.25"/>
  <cols>
    <col min="1" max="1" width="20.85546875" bestFit="1" customWidth="1"/>
    <col min="2" max="2" width="8.140625" bestFit="1" customWidth="1"/>
    <col min="3" max="3" width="43.42578125" bestFit="1" customWidth="1"/>
    <col min="4" max="4" width="51.42578125" bestFit="1" customWidth="1"/>
    <col min="5" max="5" width="47.42578125" bestFit="1" customWidth="1"/>
    <col min="6" max="6" width="55.42578125" bestFit="1" customWidth="1"/>
    <col min="7" max="7" width="31.5703125" bestFit="1" customWidth="1"/>
    <col min="8" max="8" width="40" bestFit="1" customWidth="1"/>
    <col min="10" max="10" width="24.42578125" bestFit="1" customWidth="1"/>
    <col min="11" max="11" width="8.140625" bestFit="1" customWidth="1"/>
    <col min="12" max="12" width="43.42578125" bestFit="1" customWidth="1"/>
    <col min="13" max="13" width="51.42578125" bestFit="1" customWidth="1"/>
    <col min="14" max="14" width="47.42578125" bestFit="1" customWidth="1"/>
    <col min="15" max="15" width="55.42578125" bestFit="1" customWidth="1"/>
    <col min="16" max="16" width="31.5703125" bestFit="1" customWidth="1"/>
    <col min="17" max="17" width="40" bestFit="1" customWidth="1"/>
  </cols>
  <sheetData>
    <row r="1" spans="1:17" x14ac:dyDescent="0.25">
      <c r="A1" t="s">
        <v>265</v>
      </c>
    </row>
    <row r="2" spans="1:17" x14ac:dyDescent="0.25">
      <c r="A2" s="48" t="s">
        <v>168</v>
      </c>
      <c r="B2" s="48"/>
      <c r="C2" s="48"/>
      <c r="D2" s="48"/>
      <c r="E2" s="48"/>
      <c r="F2" s="48"/>
      <c r="G2" s="48"/>
      <c r="H2" s="48"/>
      <c r="J2" s="48" t="s">
        <v>123</v>
      </c>
      <c r="K2" s="48"/>
      <c r="L2" s="48"/>
      <c r="M2" s="48"/>
      <c r="N2" s="48"/>
      <c r="O2" s="48"/>
      <c r="P2" s="48"/>
      <c r="Q2" s="48"/>
    </row>
    <row r="3" spans="1:17" ht="45" customHeight="1" x14ac:dyDescent="0.25">
      <c r="A3" s="26" t="s">
        <v>124</v>
      </c>
      <c r="B3" s="26" t="s">
        <v>51</v>
      </c>
      <c r="C3" t="s">
        <v>169</v>
      </c>
      <c r="D3" t="s">
        <v>170</v>
      </c>
      <c r="E3" t="s">
        <v>171</v>
      </c>
      <c r="F3" t="s">
        <v>172</v>
      </c>
      <c r="G3" t="s">
        <v>173</v>
      </c>
      <c r="H3" t="s">
        <v>174</v>
      </c>
      <c r="J3" s="26" t="s">
        <v>124</v>
      </c>
      <c r="K3" s="26" t="s">
        <v>51</v>
      </c>
      <c r="L3" t="s">
        <v>169</v>
      </c>
      <c r="M3" t="s">
        <v>170</v>
      </c>
      <c r="N3" t="s">
        <v>171</v>
      </c>
      <c r="O3" t="s">
        <v>172</v>
      </c>
      <c r="P3" t="s">
        <v>173</v>
      </c>
      <c r="Q3" t="s">
        <v>174</v>
      </c>
    </row>
    <row r="4" spans="1:17" ht="14.45" customHeight="1" x14ac:dyDescent="0.25">
      <c r="A4" s="25"/>
      <c r="B4" s="24">
        <v>4.1666666664241347E-2</v>
      </c>
      <c r="C4">
        <v>7.0621171781973718E-2</v>
      </c>
      <c r="D4">
        <v>0.17023636363636363</v>
      </c>
      <c r="E4">
        <v>7.845753512132822E-2</v>
      </c>
      <c r="F4">
        <v>9.0783333333333341E-2</v>
      </c>
      <c r="G4">
        <v>2.8022375478927202E-2</v>
      </c>
      <c r="H4">
        <v>6.8600000000000008E-2</v>
      </c>
      <c r="J4" s="25"/>
      <c r="K4" s="24">
        <v>4.1666666664241347E-2</v>
      </c>
      <c r="L4">
        <v>7.063847027972027E-2</v>
      </c>
      <c r="M4">
        <v>0.17023636363636363</v>
      </c>
      <c r="N4">
        <v>7.7071137820512822E-2</v>
      </c>
      <c r="O4">
        <v>9.0783333333333341E-2</v>
      </c>
      <c r="P4">
        <v>2.5702692307692312E-2</v>
      </c>
      <c r="Q4">
        <v>6.8600000000000008E-2</v>
      </c>
    </row>
    <row r="5" spans="1:17" x14ac:dyDescent="0.25">
      <c r="A5" s="25"/>
      <c r="B5" s="24">
        <v>8.3333333335758653E-2</v>
      </c>
      <c r="C5">
        <v>6.775260216438643E-2</v>
      </c>
      <c r="D5">
        <v>0.17023636363636363</v>
      </c>
      <c r="E5">
        <v>7.2776768837803318E-2</v>
      </c>
      <c r="F5">
        <v>9.0783333333333341E-2</v>
      </c>
      <c r="G5">
        <v>2.6708160919540216E-2</v>
      </c>
      <c r="H5">
        <v>6.8600000000000008E-2</v>
      </c>
      <c r="J5" s="25"/>
      <c r="K5" s="24">
        <v>8.3333333335758653E-2</v>
      </c>
      <c r="L5">
        <v>6.6523330419580418E-2</v>
      </c>
      <c r="M5">
        <v>0.17023636363636363</v>
      </c>
      <c r="N5">
        <v>7.1092379807692313E-2</v>
      </c>
      <c r="O5">
        <v>9.0783333333333341E-2</v>
      </c>
      <c r="P5">
        <v>2.398426282051282E-2</v>
      </c>
      <c r="Q5">
        <v>6.8600000000000008E-2</v>
      </c>
    </row>
    <row r="6" spans="1:17" x14ac:dyDescent="0.25">
      <c r="A6" s="25"/>
      <c r="B6" s="24">
        <v>0.125</v>
      </c>
      <c r="C6">
        <v>6.554016151895864E-2</v>
      </c>
      <c r="D6">
        <v>0.17023636363636363</v>
      </c>
      <c r="E6">
        <v>7.0345980204342254E-2</v>
      </c>
      <c r="F6">
        <v>9.0783333333333341E-2</v>
      </c>
      <c r="G6">
        <v>2.5965530012771378E-2</v>
      </c>
      <c r="H6">
        <v>6.8600000000000008E-2</v>
      </c>
      <c r="J6" s="25"/>
      <c r="K6" s="24">
        <v>0.125</v>
      </c>
      <c r="L6">
        <v>6.3375996503496512E-2</v>
      </c>
      <c r="M6">
        <v>0.17023636363636363</v>
      </c>
      <c r="N6">
        <v>6.7636658653846174E-2</v>
      </c>
      <c r="O6">
        <v>9.0783333333333341E-2</v>
      </c>
      <c r="P6">
        <v>2.3547435897435891E-2</v>
      </c>
      <c r="Q6">
        <v>6.8600000000000008E-2</v>
      </c>
    </row>
    <row r="7" spans="1:17" x14ac:dyDescent="0.25">
      <c r="A7" s="25"/>
      <c r="B7" s="24">
        <v>0.16666666666424135</v>
      </c>
      <c r="C7">
        <v>6.5496821745927594E-2</v>
      </c>
      <c r="D7">
        <v>0.17023636363636363</v>
      </c>
      <c r="E7">
        <v>7.0550434227330802E-2</v>
      </c>
      <c r="F7">
        <v>9.0783333333333341E-2</v>
      </c>
      <c r="G7">
        <v>2.6298492975734337E-2</v>
      </c>
      <c r="H7">
        <v>6.8600000000000008E-2</v>
      </c>
      <c r="J7" s="25"/>
      <c r="K7" s="24">
        <v>0.16666666666424135</v>
      </c>
      <c r="L7">
        <v>6.1830358391608393E-2</v>
      </c>
      <c r="M7">
        <v>0.17023636363636363</v>
      </c>
      <c r="N7">
        <v>6.5952988782051289E-2</v>
      </c>
      <c r="O7">
        <v>9.0783333333333341E-2</v>
      </c>
      <c r="P7">
        <v>2.342503205128206E-2</v>
      </c>
      <c r="Q7">
        <v>6.8600000000000008E-2</v>
      </c>
    </row>
    <row r="8" spans="1:17" x14ac:dyDescent="0.25">
      <c r="A8" s="25"/>
      <c r="B8" s="24">
        <v>0.20833333333575865</v>
      </c>
      <c r="C8">
        <v>7.1216649777648161E-2</v>
      </c>
      <c r="D8">
        <v>0.17023636363636363</v>
      </c>
      <c r="E8">
        <v>7.7331676245210743E-2</v>
      </c>
      <c r="F8">
        <v>9.0783333333333341E-2</v>
      </c>
      <c r="G8">
        <v>2.8635606641123888E-2</v>
      </c>
      <c r="H8">
        <v>6.8600000000000008E-2</v>
      </c>
      <c r="J8" s="25"/>
      <c r="K8" s="24">
        <v>0.20833333333575865</v>
      </c>
      <c r="L8">
        <v>6.2126765734265739E-2</v>
      </c>
      <c r="M8">
        <v>0.17023636363636363</v>
      </c>
      <c r="N8">
        <v>6.6642475961538467E-2</v>
      </c>
      <c r="O8">
        <v>9.0783333333333341E-2</v>
      </c>
      <c r="P8">
        <v>2.3534839743589744E-2</v>
      </c>
      <c r="Q8">
        <v>6.8600000000000008E-2</v>
      </c>
    </row>
    <row r="9" spans="1:17" x14ac:dyDescent="0.25">
      <c r="A9" s="25" t="s">
        <v>127</v>
      </c>
      <c r="B9" s="24">
        <v>0.25</v>
      </c>
      <c r="C9">
        <v>8.5965610677747786E-2</v>
      </c>
      <c r="D9">
        <v>0.17023636363636363</v>
      </c>
      <c r="E9">
        <v>9.8317761813537685E-2</v>
      </c>
      <c r="F9">
        <v>9.0783333333333341E-2</v>
      </c>
      <c r="G9">
        <v>3.5624636015325666E-2</v>
      </c>
      <c r="H9">
        <v>6.8600000000000008E-2</v>
      </c>
      <c r="J9" s="25" t="s">
        <v>127</v>
      </c>
      <c r="K9" s="24">
        <v>0.25</v>
      </c>
      <c r="L9">
        <v>6.3087797202797197E-2</v>
      </c>
      <c r="M9">
        <v>0.17023636363636363</v>
      </c>
      <c r="N9">
        <v>6.7691578525641019E-2</v>
      </c>
      <c r="O9">
        <v>9.0783333333333341E-2</v>
      </c>
      <c r="P9">
        <v>2.4510512820512816E-2</v>
      </c>
      <c r="Q9">
        <v>6.8600000000000008E-2</v>
      </c>
    </row>
    <row r="10" spans="1:17" x14ac:dyDescent="0.25">
      <c r="A10" s="25"/>
      <c r="B10" s="24">
        <v>0.29166666666424135</v>
      </c>
      <c r="C10">
        <v>0.10207830538747538</v>
      </c>
      <c r="D10">
        <v>0.17023636363636363</v>
      </c>
      <c r="E10">
        <v>0.12091166028097065</v>
      </c>
      <c r="F10">
        <v>9.0783333333333341E-2</v>
      </c>
      <c r="G10">
        <v>4.8538927203065123E-2</v>
      </c>
      <c r="H10">
        <v>6.8600000000000008E-2</v>
      </c>
      <c r="J10" s="25"/>
      <c r="K10" s="24">
        <v>0.29166666666424135</v>
      </c>
      <c r="L10">
        <v>6.3619160839160832E-2</v>
      </c>
      <c r="M10">
        <v>0.17023636363636363</v>
      </c>
      <c r="N10">
        <v>6.7996249999999994E-2</v>
      </c>
      <c r="O10">
        <v>9.0783333333333341E-2</v>
      </c>
      <c r="P10">
        <v>2.5916987179487181E-2</v>
      </c>
      <c r="Q10">
        <v>6.8600000000000008E-2</v>
      </c>
    </row>
    <row r="11" spans="1:17" x14ac:dyDescent="0.25">
      <c r="A11" s="25"/>
      <c r="B11" s="24">
        <v>0.33333333333575865</v>
      </c>
      <c r="C11">
        <v>0.10446834106907081</v>
      </c>
      <c r="D11">
        <v>0.17023636363636363</v>
      </c>
      <c r="E11">
        <v>0.12954598659003833</v>
      </c>
      <c r="F11">
        <v>9.0783333333333341E-2</v>
      </c>
      <c r="G11">
        <v>6.0192745849297555E-2</v>
      </c>
      <c r="H11">
        <v>6.8600000000000008E-2</v>
      </c>
      <c r="J11" s="25"/>
      <c r="K11" s="24">
        <v>0.33333333333575865</v>
      </c>
      <c r="L11">
        <v>6.1304195804195792E-2</v>
      </c>
      <c r="M11">
        <v>0.17023636363636363</v>
      </c>
      <c r="N11">
        <v>6.5737427884615368E-2</v>
      </c>
      <c r="O11">
        <v>9.0783333333333341E-2</v>
      </c>
      <c r="P11">
        <v>2.7356794871794866E-2</v>
      </c>
      <c r="Q11">
        <v>6.8600000000000008E-2</v>
      </c>
    </row>
    <row r="12" spans="1:17" x14ac:dyDescent="0.25">
      <c r="A12" s="25"/>
      <c r="B12" s="24">
        <v>0.375</v>
      </c>
      <c r="C12">
        <v>9.3283991681044606E-2</v>
      </c>
      <c r="D12">
        <v>0.17023636363636363</v>
      </c>
      <c r="E12">
        <v>0.1130670146871009</v>
      </c>
      <c r="F12">
        <v>9.0783333333333341E-2</v>
      </c>
      <c r="G12">
        <v>5.8075772669220947E-2</v>
      </c>
      <c r="H12">
        <v>6.8600000000000008E-2</v>
      </c>
      <c r="J12" s="25"/>
      <c r="K12" s="24">
        <v>0.375</v>
      </c>
      <c r="L12">
        <v>5.4555445804195808E-2</v>
      </c>
      <c r="M12">
        <v>0.17023636363636363</v>
      </c>
      <c r="N12">
        <v>5.7014110576923085E-2</v>
      </c>
      <c r="O12">
        <v>9.0783333333333341E-2</v>
      </c>
      <c r="P12">
        <v>2.7836250000000003E-2</v>
      </c>
      <c r="Q12">
        <v>6.8600000000000008E-2</v>
      </c>
    </row>
    <row r="13" spans="1:17" x14ac:dyDescent="0.25">
      <c r="A13" s="25"/>
      <c r="B13" s="24">
        <v>0.41666666666424135</v>
      </c>
      <c r="C13">
        <v>8.1561017958251297E-2</v>
      </c>
      <c r="D13">
        <v>0.17023636363636363</v>
      </c>
      <c r="E13">
        <v>9.4088502554278433E-2</v>
      </c>
      <c r="F13">
        <v>9.0783333333333341E-2</v>
      </c>
      <c r="G13">
        <v>5.1591481481481481E-2</v>
      </c>
      <c r="H13">
        <v>6.8600000000000008E-2</v>
      </c>
      <c r="J13" s="25"/>
      <c r="K13" s="24">
        <v>0.41666666666424135</v>
      </c>
      <c r="L13">
        <v>4.5442578671328671E-2</v>
      </c>
      <c r="M13">
        <v>0.17023636363636363</v>
      </c>
      <c r="N13">
        <v>4.6318782051282051E-2</v>
      </c>
      <c r="O13">
        <v>9.0783333333333341E-2</v>
      </c>
      <c r="P13">
        <v>2.6882179487179483E-2</v>
      </c>
      <c r="Q13">
        <v>6.8600000000000008E-2</v>
      </c>
    </row>
    <row r="14" spans="1:17" x14ac:dyDescent="0.25">
      <c r="A14" s="25"/>
      <c r="B14" s="24">
        <v>0.45833333333575865</v>
      </c>
      <c r="C14">
        <v>7.3373887106834179E-2</v>
      </c>
      <c r="D14">
        <v>0.17023636363636363</v>
      </c>
      <c r="E14">
        <v>8.2799629629629654E-2</v>
      </c>
      <c r="F14">
        <v>9.0783333333333341E-2</v>
      </c>
      <c r="G14">
        <v>4.6978761174968062E-2</v>
      </c>
      <c r="H14">
        <v>6.8600000000000008E-2</v>
      </c>
      <c r="J14" s="25"/>
      <c r="K14" s="24">
        <v>0.45833333333575865</v>
      </c>
      <c r="L14">
        <v>3.9101083916083926E-2</v>
      </c>
      <c r="M14">
        <v>0.17023636363636363</v>
      </c>
      <c r="N14">
        <v>3.8451586538461549E-2</v>
      </c>
      <c r="O14">
        <v>9.0783333333333341E-2</v>
      </c>
      <c r="P14">
        <v>2.4766858974358971E-2</v>
      </c>
      <c r="Q14">
        <v>6.8600000000000008E-2</v>
      </c>
    </row>
    <row r="15" spans="1:17" x14ac:dyDescent="0.25">
      <c r="A15" s="25" t="s">
        <v>128</v>
      </c>
      <c r="B15" s="24">
        <v>0.5</v>
      </c>
      <c r="C15">
        <v>6.6900246531068519E-2</v>
      </c>
      <c r="D15">
        <v>0.17023636363636363</v>
      </c>
      <c r="E15">
        <v>7.5936321839080445E-2</v>
      </c>
      <c r="F15">
        <v>9.0783333333333341E-2</v>
      </c>
      <c r="G15">
        <v>4.3671481481481464E-2</v>
      </c>
      <c r="H15">
        <v>6.8600000000000008E-2</v>
      </c>
      <c r="J15" s="25" t="s">
        <v>128</v>
      </c>
      <c r="K15" s="24">
        <v>0.5</v>
      </c>
      <c r="L15">
        <v>3.4957132867132874E-2</v>
      </c>
      <c r="M15">
        <v>0.17023636363636363</v>
      </c>
      <c r="N15">
        <v>3.3771538461538464E-2</v>
      </c>
      <c r="O15">
        <v>9.0783333333333341E-2</v>
      </c>
      <c r="P15">
        <v>2.295378205128205E-2</v>
      </c>
      <c r="Q15">
        <v>6.8600000000000008E-2</v>
      </c>
    </row>
    <row r="16" spans="1:17" x14ac:dyDescent="0.25">
      <c r="A16" s="25"/>
      <c r="B16" s="24">
        <v>0.54166666666424135</v>
      </c>
      <c r="C16">
        <v>6.3923979125659169E-2</v>
      </c>
      <c r="D16">
        <v>0.17023636363636363</v>
      </c>
      <c r="E16">
        <v>7.5420341634738194E-2</v>
      </c>
      <c r="F16">
        <v>9.0783333333333341E-2</v>
      </c>
      <c r="G16">
        <v>4.1654022988505728E-2</v>
      </c>
      <c r="H16">
        <v>6.8600000000000008E-2</v>
      </c>
      <c r="J16" s="25"/>
      <c r="K16" s="24">
        <v>0.54166666666424135</v>
      </c>
      <c r="L16">
        <v>3.0381993006993003E-2</v>
      </c>
      <c r="M16">
        <v>0.17023636363636363</v>
      </c>
      <c r="N16">
        <v>3.2092908653846147E-2</v>
      </c>
      <c r="O16">
        <v>9.0783333333333341E-2</v>
      </c>
      <c r="P16">
        <v>2.1665705128205127E-2</v>
      </c>
      <c r="Q16">
        <v>6.8600000000000008E-2</v>
      </c>
    </row>
    <row r="17" spans="1:17" x14ac:dyDescent="0.25">
      <c r="A17" s="25"/>
      <c r="B17" s="24">
        <v>0.58333333333575865</v>
      </c>
      <c r="C17">
        <v>6.4876242497144659E-2</v>
      </c>
      <c r="D17">
        <v>0.17023636363636363</v>
      </c>
      <c r="E17">
        <v>7.8447298850574693E-2</v>
      </c>
      <c r="F17">
        <v>9.0783333333333341E-2</v>
      </c>
      <c r="G17">
        <v>4.0018837803320557E-2</v>
      </c>
      <c r="H17">
        <v>6.8600000000000008E-2</v>
      </c>
      <c r="J17" s="25"/>
      <c r="K17" s="24">
        <v>0.58333333333575865</v>
      </c>
      <c r="L17">
        <v>3.0321931818181817E-2</v>
      </c>
      <c r="M17">
        <v>0.17023636363636363</v>
      </c>
      <c r="N17">
        <v>3.383946314102565E-2</v>
      </c>
      <c r="O17">
        <v>9.0783333333333341E-2</v>
      </c>
      <c r="P17">
        <v>2.1226025641025648E-2</v>
      </c>
      <c r="Q17">
        <v>6.8600000000000008E-2</v>
      </c>
    </row>
    <row r="18" spans="1:17" x14ac:dyDescent="0.25">
      <c r="A18" s="25"/>
      <c r="B18" s="24">
        <v>0.625</v>
      </c>
      <c r="C18">
        <v>7.0584535531740822E-2</v>
      </c>
      <c r="D18">
        <v>0.17023636363636363</v>
      </c>
      <c r="E18">
        <v>8.991631545338441E-2</v>
      </c>
      <c r="F18">
        <v>9.0783333333333341E-2</v>
      </c>
      <c r="G18">
        <v>4.0923218390804594E-2</v>
      </c>
      <c r="H18">
        <v>6.8600000000000008E-2</v>
      </c>
      <c r="J18" s="25"/>
      <c r="K18" s="24">
        <v>0.625</v>
      </c>
      <c r="L18">
        <v>3.6245183566433574E-2</v>
      </c>
      <c r="M18">
        <v>0.17023636363636363</v>
      </c>
      <c r="N18">
        <v>4.1710576923076906E-2</v>
      </c>
      <c r="O18">
        <v>9.0783333333333341E-2</v>
      </c>
      <c r="P18">
        <v>2.2791442307692308E-2</v>
      </c>
      <c r="Q18">
        <v>6.8600000000000008E-2</v>
      </c>
    </row>
    <row r="19" spans="1:17" x14ac:dyDescent="0.25">
      <c r="A19" s="25"/>
      <c r="B19" s="24">
        <v>0.66666666666424135</v>
      </c>
      <c r="C19">
        <v>8.021214012620187E-2</v>
      </c>
      <c r="D19">
        <v>0.17023636363636363</v>
      </c>
      <c r="E19">
        <v>0.1064515293742018</v>
      </c>
      <c r="F19">
        <v>9.0783333333333341E-2</v>
      </c>
      <c r="G19">
        <v>4.50255810983397E-2</v>
      </c>
      <c r="H19">
        <v>6.8600000000000008E-2</v>
      </c>
      <c r="J19" s="25"/>
      <c r="K19" s="24">
        <v>0.66666666666424135</v>
      </c>
      <c r="L19">
        <v>4.769628496503496E-2</v>
      </c>
      <c r="M19">
        <v>0.17023636363636363</v>
      </c>
      <c r="N19">
        <v>5.77363141025641E-2</v>
      </c>
      <c r="O19">
        <v>9.0783333333333341E-2</v>
      </c>
      <c r="P19">
        <v>2.6917884615384618E-2</v>
      </c>
      <c r="Q19">
        <v>6.8600000000000008E-2</v>
      </c>
    </row>
    <row r="20" spans="1:17" x14ac:dyDescent="0.25">
      <c r="A20" s="25"/>
      <c r="B20" s="24">
        <v>0.70833333333575865</v>
      </c>
      <c r="C20">
        <v>9.5315962309542909E-2</v>
      </c>
      <c r="D20">
        <v>0.17023636363636363</v>
      </c>
      <c r="E20">
        <v>0.12560810025542785</v>
      </c>
      <c r="F20">
        <v>9.0783333333333341E-2</v>
      </c>
      <c r="G20">
        <v>4.8879348659003848E-2</v>
      </c>
      <c r="H20">
        <v>6.8600000000000008E-2</v>
      </c>
      <c r="J20" s="25"/>
      <c r="K20" s="24">
        <v>0.70833333333575865</v>
      </c>
      <c r="L20">
        <v>6.4445664335664343E-2</v>
      </c>
      <c r="M20">
        <v>0.17023636363636363</v>
      </c>
      <c r="N20">
        <v>7.9062604166666675E-2</v>
      </c>
      <c r="O20">
        <v>9.0783333333333341E-2</v>
      </c>
      <c r="P20">
        <v>3.2283557692307695E-2</v>
      </c>
      <c r="Q20">
        <v>6.8600000000000008E-2</v>
      </c>
    </row>
    <row r="21" spans="1:17" x14ac:dyDescent="0.25">
      <c r="A21" s="25" t="s">
        <v>129</v>
      </c>
      <c r="B21" s="24">
        <v>0.75</v>
      </c>
      <c r="C21">
        <v>0.10920611094910614</v>
      </c>
      <c r="D21">
        <v>0.17023636363636363</v>
      </c>
      <c r="E21">
        <v>0.14448444125159643</v>
      </c>
      <c r="F21">
        <v>9.0783333333333341E-2</v>
      </c>
      <c r="G21">
        <v>5.0681136653895266E-2</v>
      </c>
      <c r="H21">
        <v>6.8600000000000008E-2</v>
      </c>
      <c r="J21" s="25" t="s">
        <v>129</v>
      </c>
      <c r="K21" s="24">
        <v>0.75</v>
      </c>
      <c r="L21">
        <v>8.2044790209790219E-2</v>
      </c>
      <c r="M21">
        <v>0.17023636363636363</v>
      </c>
      <c r="N21">
        <v>0.10019858974358971</v>
      </c>
      <c r="O21">
        <v>9.0783333333333341E-2</v>
      </c>
      <c r="P21">
        <v>3.709147435897437E-2</v>
      </c>
      <c r="Q21">
        <v>6.8600000000000008E-2</v>
      </c>
    </row>
    <row r="22" spans="1:17" x14ac:dyDescent="0.25">
      <c r="A22" s="25"/>
      <c r="B22" s="24">
        <v>0.79166666666424135</v>
      </c>
      <c r="C22">
        <v>0.12116982799121932</v>
      </c>
      <c r="D22">
        <v>0.17023636363636363</v>
      </c>
      <c r="E22">
        <v>0.16790510217113666</v>
      </c>
      <c r="F22">
        <v>9.0783333333333341E-2</v>
      </c>
      <c r="G22">
        <v>5.1760510855683242E-2</v>
      </c>
      <c r="H22">
        <v>6.8600000000000008E-2</v>
      </c>
      <c r="J22" s="25"/>
      <c r="K22" s="24">
        <v>0.79166666666424135</v>
      </c>
      <c r="L22">
        <v>9.393000874125873E-2</v>
      </c>
      <c r="M22">
        <v>0.17023636363636363</v>
      </c>
      <c r="N22">
        <v>0.11642024839743588</v>
      </c>
      <c r="O22">
        <v>9.0783333333333341E-2</v>
      </c>
      <c r="P22">
        <v>3.8852467948717967E-2</v>
      </c>
      <c r="Q22">
        <v>6.8600000000000008E-2</v>
      </c>
    </row>
    <row r="23" spans="1:17" x14ac:dyDescent="0.25">
      <c r="A23" s="25"/>
      <c r="B23" s="24">
        <v>0.83333333333575865</v>
      </c>
      <c r="C23">
        <v>0.11805251962285243</v>
      </c>
      <c r="D23">
        <v>0.17023636363636363</v>
      </c>
      <c r="E23">
        <v>0.17448712962962962</v>
      </c>
      <c r="F23">
        <v>9.0783333333333341E-2</v>
      </c>
      <c r="G23">
        <v>4.8817100893997406E-2</v>
      </c>
      <c r="H23">
        <v>6.8600000000000008E-2</v>
      </c>
      <c r="J23" s="25"/>
      <c r="K23" s="24">
        <v>0.83333333333575865</v>
      </c>
      <c r="L23">
        <v>9.4822473776223784E-2</v>
      </c>
      <c r="M23">
        <v>0.17023636363636363</v>
      </c>
      <c r="N23">
        <v>0.12224508012820509</v>
      </c>
      <c r="O23">
        <v>9.0783333333333341E-2</v>
      </c>
      <c r="P23">
        <v>3.6696923076923092E-2</v>
      </c>
      <c r="Q23">
        <v>6.8600000000000008E-2</v>
      </c>
    </row>
    <row r="24" spans="1:17" x14ac:dyDescent="0.25">
      <c r="A24" s="25"/>
      <c r="B24" s="24">
        <v>0.875</v>
      </c>
      <c r="C24">
        <v>0.10456299425692368</v>
      </c>
      <c r="D24">
        <v>0.17023636363636363</v>
      </c>
      <c r="E24">
        <v>0.14756837164750961</v>
      </c>
      <c r="F24">
        <v>9.0783333333333341E-2</v>
      </c>
      <c r="G24">
        <v>4.0961353767560653E-2</v>
      </c>
      <c r="H24">
        <v>6.8600000000000008E-2</v>
      </c>
      <c r="J24" s="25"/>
      <c r="K24" s="24">
        <v>0.875</v>
      </c>
      <c r="L24">
        <v>8.9446486013986012E-2</v>
      </c>
      <c r="M24">
        <v>0.17023636363636363</v>
      </c>
      <c r="N24">
        <v>0.11548116185897436</v>
      </c>
      <c r="O24">
        <v>9.0783333333333341E-2</v>
      </c>
      <c r="P24">
        <v>3.3125737179487184E-2</v>
      </c>
      <c r="Q24">
        <v>6.8600000000000008E-2</v>
      </c>
    </row>
    <row r="25" spans="1:17" x14ac:dyDescent="0.25">
      <c r="A25" s="25"/>
      <c r="B25" s="24">
        <v>0.91666666666424135</v>
      </c>
      <c r="C25">
        <v>9.4481627420961806E-2</v>
      </c>
      <c r="D25">
        <v>0.17023636363636363</v>
      </c>
      <c r="E25">
        <v>0.11659690293742021</v>
      </c>
      <c r="F25">
        <v>9.0783333333333341E-2</v>
      </c>
      <c r="G25">
        <v>3.767538952745849E-2</v>
      </c>
      <c r="H25">
        <v>6.8600000000000008E-2</v>
      </c>
      <c r="J25" s="25"/>
      <c r="K25" s="24">
        <v>0.91666666666424135</v>
      </c>
      <c r="L25">
        <v>8.4182578671328667E-2</v>
      </c>
      <c r="M25">
        <v>0.17023636363636363</v>
      </c>
      <c r="N25">
        <v>0.10132016826923076</v>
      </c>
      <c r="O25">
        <v>9.0783333333333341E-2</v>
      </c>
      <c r="P25">
        <v>3.2090160256410261E-2</v>
      </c>
      <c r="Q25">
        <v>6.8600000000000008E-2</v>
      </c>
    </row>
    <row r="26" spans="1:17" x14ac:dyDescent="0.25">
      <c r="A26" s="25"/>
      <c r="B26" s="24">
        <v>0.95833333333575865</v>
      </c>
      <c r="C26">
        <v>8.4126674888419087E-2</v>
      </c>
      <c r="D26">
        <v>0.17023636363636363</v>
      </c>
      <c r="E26">
        <v>9.4745348020434231E-2</v>
      </c>
      <c r="F26">
        <v>9.0783333333333341E-2</v>
      </c>
      <c r="G26">
        <v>3.2793588761174969E-2</v>
      </c>
      <c r="H26">
        <v>6.8600000000000008E-2</v>
      </c>
      <c r="J26" s="25"/>
      <c r="K26" s="24">
        <v>0.95833333333575865</v>
      </c>
      <c r="L26">
        <v>7.5583277972027962E-2</v>
      </c>
      <c r="M26">
        <v>0.17023636363636363</v>
      </c>
      <c r="N26">
        <v>8.6013878205128208E-2</v>
      </c>
      <c r="O26">
        <v>9.0783333333333341E-2</v>
      </c>
      <c r="P26">
        <v>2.8841634615384606E-2</v>
      </c>
      <c r="Q26">
        <v>6.8600000000000008E-2</v>
      </c>
    </row>
    <row r="27" spans="1:17" x14ac:dyDescent="0.25">
      <c r="A27" s="25" t="s">
        <v>130</v>
      </c>
      <c r="B27" s="24">
        <v>0</v>
      </c>
      <c r="C27">
        <v>7.5891919070415453E-2</v>
      </c>
      <c r="D27">
        <v>0.17023636363636363</v>
      </c>
      <c r="E27">
        <v>8.3182289272030641E-2</v>
      </c>
      <c r="F27">
        <v>9.0783333333333341E-2</v>
      </c>
      <c r="G27">
        <v>2.8910625798211999E-2</v>
      </c>
      <c r="H27">
        <v>6.8600000000000008E-2</v>
      </c>
      <c r="J27" s="25" t="s">
        <v>130</v>
      </c>
      <c r="K27" s="24">
        <v>0</v>
      </c>
      <c r="L27">
        <v>7.6659790209790205E-2</v>
      </c>
      <c r="M27">
        <v>0.17023636363636363</v>
      </c>
      <c r="N27">
        <v>8.1221698717948723E-2</v>
      </c>
      <c r="O27">
        <v>9.0783333333333341E-2</v>
      </c>
      <c r="P27">
        <v>2.6622403846153844E-2</v>
      </c>
      <c r="Q27">
        <v>6.8600000000000008E-2</v>
      </c>
    </row>
  </sheetData>
  <mergeCells count="2">
    <mergeCell ref="A2:H2"/>
    <mergeCell ref="J2:Q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D50CC-4DC9-41A6-B684-2D6667AA0886}">
  <dimension ref="A1:Q27"/>
  <sheetViews>
    <sheetView workbookViewId="0">
      <selection activeCell="A2" sqref="A2:H2"/>
    </sheetView>
  </sheetViews>
  <sheetFormatPr defaultRowHeight="15" x14ac:dyDescent="0.25"/>
  <cols>
    <col min="1" max="1" width="24.42578125" bestFit="1" customWidth="1"/>
    <col min="2" max="2" width="8.140625" bestFit="1" customWidth="1"/>
    <col min="3" max="3" width="43.42578125" bestFit="1" customWidth="1"/>
    <col min="4" max="4" width="51.42578125" bestFit="1" customWidth="1"/>
    <col min="5" max="5" width="47.42578125" bestFit="1" customWidth="1"/>
    <col min="6" max="6" width="55.42578125" bestFit="1" customWidth="1"/>
    <col min="7" max="7" width="31.5703125" bestFit="1" customWidth="1"/>
    <col min="8" max="8" width="40" bestFit="1" customWidth="1"/>
    <col min="10" max="10" width="24.42578125" bestFit="1" customWidth="1"/>
    <col min="11" max="11" width="8.140625" bestFit="1" customWidth="1"/>
    <col min="12" max="12" width="43.42578125" bestFit="1" customWidth="1"/>
    <col min="13" max="13" width="51.42578125" bestFit="1" customWidth="1"/>
    <col min="14" max="14" width="47.42578125" bestFit="1" customWidth="1"/>
    <col min="15" max="15" width="55.42578125" bestFit="1" customWidth="1"/>
    <col min="16" max="16" width="31.5703125" bestFit="1" customWidth="1"/>
    <col min="17" max="17" width="40" bestFit="1" customWidth="1"/>
  </cols>
  <sheetData>
    <row r="1" spans="1:17" x14ac:dyDescent="0.25">
      <c r="A1" t="s">
        <v>266</v>
      </c>
    </row>
    <row r="2" spans="1:17" x14ac:dyDescent="0.25">
      <c r="A2" s="48" t="s">
        <v>122</v>
      </c>
      <c r="B2" s="48"/>
      <c r="C2" s="48"/>
      <c r="D2" s="48"/>
      <c r="E2" s="48"/>
      <c r="F2" s="48"/>
      <c r="G2" s="48"/>
      <c r="H2" s="48"/>
      <c r="J2" s="48" t="s">
        <v>123</v>
      </c>
      <c r="K2" s="48"/>
      <c r="L2" s="48"/>
      <c r="M2" s="48"/>
      <c r="N2" s="48"/>
      <c r="O2" s="48"/>
      <c r="P2" s="48"/>
      <c r="Q2" s="48"/>
    </row>
    <row r="3" spans="1:17" ht="35.450000000000003" customHeight="1" x14ac:dyDescent="0.25">
      <c r="A3" s="26" t="s">
        <v>124</v>
      </c>
      <c r="B3" s="26" t="s">
        <v>51</v>
      </c>
      <c r="C3" t="s">
        <v>169</v>
      </c>
      <c r="D3" t="s">
        <v>170</v>
      </c>
      <c r="E3" t="s">
        <v>171</v>
      </c>
      <c r="F3" t="s">
        <v>172</v>
      </c>
      <c r="G3" t="s">
        <v>173</v>
      </c>
      <c r="H3" t="s">
        <v>174</v>
      </c>
      <c r="J3" s="26" t="s">
        <v>124</v>
      </c>
      <c r="K3" s="26" t="s">
        <v>51</v>
      </c>
      <c r="L3" t="s">
        <v>169</v>
      </c>
      <c r="M3" t="s">
        <v>170</v>
      </c>
      <c r="N3" t="s">
        <v>171</v>
      </c>
      <c r="O3" t="s">
        <v>172</v>
      </c>
      <c r="P3" t="s">
        <v>173</v>
      </c>
      <c r="Q3" t="s">
        <v>174</v>
      </c>
    </row>
    <row r="4" spans="1:17" x14ac:dyDescent="0.25">
      <c r="A4" s="25"/>
      <c r="B4" s="24">
        <v>4.1666666664241347E-2</v>
      </c>
      <c r="C4">
        <v>6.9952746331236895E-2</v>
      </c>
      <c r="D4">
        <v>0.17023636363636363</v>
      </c>
      <c r="E4">
        <v>7.1540015432098772E-2</v>
      </c>
      <c r="F4">
        <v>9.0783333333333341E-2</v>
      </c>
      <c r="G4">
        <v>3.8363364197530878E-2</v>
      </c>
      <c r="H4">
        <v>6.8600000000000008E-2</v>
      </c>
      <c r="J4" s="25"/>
      <c r="K4" s="24">
        <v>4.1666666664241347E-2</v>
      </c>
      <c r="L4">
        <v>6.8709579088987144E-2</v>
      </c>
      <c r="M4">
        <v>0.17023636363636363</v>
      </c>
      <c r="N4">
        <v>7.0310340909090913E-2</v>
      </c>
      <c r="O4">
        <v>9.0783333333333341E-2</v>
      </c>
      <c r="P4">
        <v>3.5478863636363635E-2</v>
      </c>
      <c r="Q4">
        <v>6.8600000000000008E-2</v>
      </c>
    </row>
    <row r="5" spans="1:17" x14ac:dyDescent="0.25">
      <c r="A5" s="25"/>
      <c r="B5" s="24">
        <v>8.3333333335758653E-2</v>
      </c>
      <c r="C5">
        <v>6.647988946064419E-2</v>
      </c>
      <c r="D5">
        <v>0.17023636363636363</v>
      </c>
      <c r="E5">
        <v>6.8110046296296314E-2</v>
      </c>
      <c r="F5">
        <v>9.0783333333333341E-2</v>
      </c>
      <c r="G5">
        <v>3.6734969135802473E-2</v>
      </c>
      <c r="H5">
        <v>6.8600000000000008E-2</v>
      </c>
      <c r="J5" s="25"/>
      <c r="K5" s="24">
        <v>8.3333333335758653E-2</v>
      </c>
      <c r="L5">
        <v>6.6260375744762637E-2</v>
      </c>
      <c r="M5">
        <v>0.17023636363636363</v>
      </c>
      <c r="N5">
        <v>6.6704197057787157E-2</v>
      </c>
      <c r="O5">
        <v>9.0783333333333341E-2</v>
      </c>
      <c r="P5">
        <v>3.423673361522199E-2</v>
      </c>
      <c r="Q5">
        <v>6.8600000000000008E-2</v>
      </c>
    </row>
    <row r="6" spans="1:17" x14ac:dyDescent="0.25">
      <c r="A6" s="25"/>
      <c r="B6" s="24">
        <v>0.125</v>
      </c>
      <c r="C6">
        <v>6.39492760942761E-2</v>
      </c>
      <c r="D6">
        <v>0.17023636363636363</v>
      </c>
      <c r="E6">
        <v>6.5755501543209888E-2</v>
      </c>
      <c r="F6">
        <v>9.0783333333333341E-2</v>
      </c>
      <c r="G6">
        <v>3.5762808641975313E-2</v>
      </c>
      <c r="H6">
        <v>6.8600000000000008E-2</v>
      </c>
      <c r="J6" s="25"/>
      <c r="K6" s="24">
        <v>0.125</v>
      </c>
      <c r="L6">
        <v>6.2865991735537183E-2</v>
      </c>
      <c r="M6">
        <v>0.17023636363636363</v>
      </c>
      <c r="N6">
        <v>6.3488469432699077E-2</v>
      </c>
      <c r="O6">
        <v>9.0783333333333341E-2</v>
      </c>
      <c r="P6">
        <v>3.3775377026074693E-2</v>
      </c>
      <c r="Q6">
        <v>6.8600000000000008E-2</v>
      </c>
    </row>
    <row r="7" spans="1:17" x14ac:dyDescent="0.25">
      <c r="A7" s="25"/>
      <c r="B7" s="24">
        <v>0.16666666666424135</v>
      </c>
      <c r="C7">
        <v>6.4206050441522139E-2</v>
      </c>
      <c r="D7">
        <v>0.17023636363636363</v>
      </c>
      <c r="E7">
        <v>6.6477484567901229E-2</v>
      </c>
      <c r="F7">
        <v>9.0783333333333341E-2</v>
      </c>
      <c r="G7">
        <v>3.6034135802469114E-2</v>
      </c>
      <c r="H7">
        <v>6.8600000000000008E-2</v>
      </c>
      <c r="J7" s="25"/>
      <c r="K7" s="24">
        <v>0.16666666666424135</v>
      </c>
      <c r="L7">
        <v>6.1361673553719007E-2</v>
      </c>
      <c r="M7">
        <v>0.17023636363636363</v>
      </c>
      <c r="N7">
        <v>6.2562613636363631E-2</v>
      </c>
      <c r="O7">
        <v>9.0783333333333341E-2</v>
      </c>
      <c r="P7">
        <v>3.376530303030302E-2</v>
      </c>
      <c r="Q7">
        <v>6.8600000000000008E-2</v>
      </c>
    </row>
    <row r="8" spans="1:17" x14ac:dyDescent="0.25">
      <c r="A8" s="25"/>
      <c r="B8" s="24">
        <v>0.20833333333575865</v>
      </c>
      <c r="C8">
        <v>6.9886433199923784E-2</v>
      </c>
      <c r="D8">
        <v>0.17023636363636363</v>
      </c>
      <c r="E8">
        <v>7.3985779320987655E-2</v>
      </c>
      <c r="F8">
        <v>9.0783333333333341E-2</v>
      </c>
      <c r="G8">
        <v>3.9072685185185189E-2</v>
      </c>
      <c r="H8">
        <v>6.8600000000000008E-2</v>
      </c>
      <c r="J8" s="25"/>
      <c r="K8" s="24">
        <v>0.20833333333575865</v>
      </c>
      <c r="L8">
        <v>6.1963140495867763E-2</v>
      </c>
      <c r="M8">
        <v>0.17023636363636363</v>
      </c>
      <c r="N8">
        <v>6.5110946969696964E-2</v>
      </c>
      <c r="O8">
        <v>9.0783333333333341E-2</v>
      </c>
      <c r="P8">
        <v>3.4337424242424239E-2</v>
      </c>
      <c r="Q8">
        <v>6.8600000000000008E-2</v>
      </c>
    </row>
    <row r="9" spans="1:17" x14ac:dyDescent="0.25">
      <c r="A9" s="25" t="s">
        <v>127</v>
      </c>
      <c r="B9" s="24">
        <v>0.25</v>
      </c>
      <c r="C9">
        <v>8.3129789085826827E-2</v>
      </c>
      <c r="D9">
        <v>0.17023636363636363</v>
      </c>
      <c r="E9">
        <v>9.4111597222222218E-2</v>
      </c>
      <c r="F9">
        <v>9.0783333333333341E-2</v>
      </c>
      <c r="G9">
        <v>4.7826512345679043E-2</v>
      </c>
      <c r="H9">
        <v>6.8600000000000008E-2</v>
      </c>
      <c r="J9" s="25" t="s">
        <v>127</v>
      </c>
      <c r="K9" s="24">
        <v>0.25</v>
      </c>
      <c r="L9">
        <v>6.3695123966942144E-2</v>
      </c>
      <c r="M9">
        <v>0.17023636363636363</v>
      </c>
      <c r="N9">
        <v>6.9771818181818171E-2</v>
      </c>
      <c r="O9">
        <v>9.0783333333333341E-2</v>
      </c>
      <c r="P9">
        <v>3.5763484848484843E-2</v>
      </c>
      <c r="Q9">
        <v>6.8600000000000008E-2</v>
      </c>
    </row>
    <row r="10" spans="1:17" x14ac:dyDescent="0.25">
      <c r="A10" s="25"/>
      <c r="B10" s="24">
        <v>0.29166666666424135</v>
      </c>
      <c r="C10">
        <v>0.10054081697477926</v>
      </c>
      <c r="D10">
        <v>0.17023636363636363</v>
      </c>
      <c r="E10">
        <v>0.11799563271604939</v>
      </c>
      <c r="F10">
        <v>9.0783333333333341E-2</v>
      </c>
      <c r="G10">
        <v>6.233407407407407E-2</v>
      </c>
      <c r="H10">
        <v>6.8600000000000008E-2</v>
      </c>
      <c r="J10" s="25"/>
      <c r="K10" s="24">
        <v>0.29166666666424135</v>
      </c>
      <c r="L10">
        <v>6.7465247933884309E-2</v>
      </c>
      <c r="M10">
        <v>0.17023636363636363</v>
      </c>
      <c r="N10">
        <v>7.3012954545454548E-2</v>
      </c>
      <c r="O10">
        <v>9.0783333333333341E-2</v>
      </c>
      <c r="P10">
        <v>3.6946818181818178E-2</v>
      </c>
      <c r="Q10">
        <v>6.8600000000000008E-2</v>
      </c>
    </row>
    <row r="11" spans="1:17" x14ac:dyDescent="0.25">
      <c r="A11" s="25"/>
      <c r="B11" s="24">
        <v>0.33333333333575865</v>
      </c>
      <c r="C11">
        <v>0.10907363811066642</v>
      </c>
      <c r="D11">
        <v>0.17023636363636363</v>
      </c>
      <c r="E11">
        <v>0.13630933641975307</v>
      </c>
      <c r="F11">
        <v>9.0783333333333341E-2</v>
      </c>
      <c r="G11">
        <v>7.5250709876543184E-2</v>
      </c>
      <c r="H11">
        <v>6.8600000000000008E-2</v>
      </c>
      <c r="J11" s="25"/>
      <c r="K11" s="24">
        <v>0.33333333333575865</v>
      </c>
      <c r="L11">
        <v>6.9841652892561973E-2</v>
      </c>
      <c r="M11">
        <v>0.17023636363636363</v>
      </c>
      <c r="N11">
        <v>7.6417481060606085E-2</v>
      </c>
      <c r="O11">
        <v>9.0783333333333341E-2</v>
      </c>
      <c r="P11">
        <v>3.8572575757575757E-2</v>
      </c>
      <c r="Q11">
        <v>6.8600000000000008E-2</v>
      </c>
    </row>
    <row r="12" spans="1:17" x14ac:dyDescent="0.25">
      <c r="A12" s="25"/>
      <c r="B12" s="24">
        <v>0.375</v>
      </c>
      <c r="C12">
        <v>0.10380694365033988</v>
      </c>
      <c r="D12">
        <v>0.17023636363636363</v>
      </c>
      <c r="E12">
        <v>0.12802527006172837</v>
      </c>
      <c r="F12">
        <v>9.0783333333333341E-2</v>
      </c>
      <c r="G12">
        <v>7.2338919753086414E-2</v>
      </c>
      <c r="H12">
        <v>6.8600000000000008E-2</v>
      </c>
      <c r="J12" s="25"/>
      <c r="K12" s="24">
        <v>0.375</v>
      </c>
      <c r="L12">
        <v>6.8745495867768583E-2</v>
      </c>
      <c r="M12">
        <v>0.17023636363636363</v>
      </c>
      <c r="N12">
        <v>7.5206382575757569E-2</v>
      </c>
      <c r="O12">
        <v>9.0783333333333341E-2</v>
      </c>
      <c r="P12">
        <v>4.0215984848484855E-2</v>
      </c>
      <c r="Q12">
        <v>6.8600000000000008E-2</v>
      </c>
    </row>
    <row r="13" spans="1:17" x14ac:dyDescent="0.25">
      <c r="A13" s="25"/>
      <c r="B13" s="24">
        <v>0.41666666666424135</v>
      </c>
      <c r="C13">
        <v>9.6161977320373529E-2</v>
      </c>
      <c r="D13">
        <v>0.17023636363636363</v>
      </c>
      <c r="E13">
        <v>0.11166489197530863</v>
      </c>
      <c r="F13">
        <v>9.0783333333333341E-2</v>
      </c>
      <c r="G13">
        <v>6.692817901234567E-2</v>
      </c>
      <c r="H13">
        <v>6.8600000000000008E-2</v>
      </c>
      <c r="J13" s="25"/>
      <c r="K13" s="24">
        <v>0.41666666666424135</v>
      </c>
      <c r="L13">
        <v>6.4237190082644627E-2</v>
      </c>
      <c r="M13">
        <v>0.17023636363636363</v>
      </c>
      <c r="N13">
        <v>7.1871950757575742E-2</v>
      </c>
      <c r="O13">
        <v>9.0783333333333341E-2</v>
      </c>
      <c r="P13">
        <v>4.105560606060607E-2</v>
      </c>
      <c r="Q13">
        <v>6.8600000000000008E-2</v>
      </c>
    </row>
    <row r="14" spans="1:17" x14ac:dyDescent="0.25">
      <c r="A14" s="25"/>
      <c r="B14" s="24">
        <v>0.45833333333575865</v>
      </c>
      <c r="C14">
        <v>9.1021771012006869E-2</v>
      </c>
      <c r="D14">
        <v>0.17023636363636363</v>
      </c>
      <c r="E14">
        <v>0.1024403549382716</v>
      </c>
      <c r="F14">
        <v>9.0783333333333341E-2</v>
      </c>
      <c r="G14">
        <v>6.2731975308641982E-2</v>
      </c>
      <c r="H14">
        <v>6.8600000000000008E-2</v>
      </c>
      <c r="J14" s="25"/>
      <c r="K14" s="24">
        <v>0.45833333333575865</v>
      </c>
      <c r="L14">
        <v>6.1591487603305788E-2</v>
      </c>
      <c r="M14">
        <v>0.17023636363636363</v>
      </c>
      <c r="N14">
        <v>6.7389734848484845E-2</v>
      </c>
      <c r="O14">
        <v>9.0783333333333341E-2</v>
      </c>
      <c r="P14">
        <v>4.0421439393939385E-2</v>
      </c>
      <c r="Q14">
        <v>6.8600000000000008E-2</v>
      </c>
    </row>
    <row r="15" spans="1:17" x14ac:dyDescent="0.25">
      <c r="A15" s="25" t="s">
        <v>128</v>
      </c>
      <c r="B15" s="24">
        <v>0.5</v>
      </c>
      <c r="C15">
        <v>8.6298959564195393E-2</v>
      </c>
      <c r="D15">
        <v>0.17023636363636363</v>
      </c>
      <c r="E15">
        <v>9.7920239197530859E-2</v>
      </c>
      <c r="F15">
        <v>9.0783333333333341E-2</v>
      </c>
      <c r="G15">
        <v>6.0188024691358047E-2</v>
      </c>
      <c r="H15">
        <v>6.8600000000000008E-2</v>
      </c>
      <c r="J15" s="25" t="s">
        <v>128</v>
      </c>
      <c r="K15" s="24">
        <v>0.5</v>
      </c>
      <c r="L15">
        <v>6.0297231404958671E-2</v>
      </c>
      <c r="M15">
        <v>0.17023636363636363</v>
      </c>
      <c r="N15">
        <v>6.5205984848484846E-2</v>
      </c>
      <c r="O15">
        <v>9.0783333333333341E-2</v>
      </c>
      <c r="P15">
        <v>3.9502348484848487E-2</v>
      </c>
      <c r="Q15">
        <v>6.8600000000000008E-2</v>
      </c>
    </row>
    <row r="16" spans="1:17" x14ac:dyDescent="0.25">
      <c r="A16" s="25"/>
      <c r="B16" s="24">
        <v>0.54166666666424135</v>
      </c>
      <c r="C16">
        <v>8.5447530175973577E-2</v>
      </c>
      <c r="D16">
        <v>0.17023636363636363</v>
      </c>
      <c r="E16">
        <v>9.9751327160493827E-2</v>
      </c>
      <c r="F16">
        <v>9.0783333333333341E-2</v>
      </c>
      <c r="G16">
        <v>5.8978487654320989E-2</v>
      </c>
      <c r="H16">
        <v>6.8600000000000008E-2</v>
      </c>
      <c r="J16" s="25"/>
      <c r="K16" s="24">
        <v>0.54166666666424135</v>
      </c>
      <c r="L16">
        <v>5.827380165289256E-2</v>
      </c>
      <c r="M16">
        <v>0.17023636363636363</v>
      </c>
      <c r="N16">
        <v>6.5298825757575757E-2</v>
      </c>
      <c r="O16">
        <v>9.0783333333333341E-2</v>
      </c>
      <c r="P16">
        <v>3.8878409090909102E-2</v>
      </c>
      <c r="Q16">
        <v>6.8600000000000008E-2</v>
      </c>
    </row>
    <row r="17" spans="1:17" x14ac:dyDescent="0.25">
      <c r="A17" s="25"/>
      <c r="B17" s="24">
        <v>0.58333333333575865</v>
      </c>
      <c r="C17">
        <v>8.9360248713550583E-2</v>
      </c>
      <c r="D17">
        <v>0.17023636363636363</v>
      </c>
      <c r="E17">
        <v>0.10531130401234566</v>
      </c>
      <c r="F17">
        <v>9.0783333333333341E-2</v>
      </c>
      <c r="G17">
        <v>5.8306419753086411E-2</v>
      </c>
      <c r="H17">
        <v>6.8600000000000008E-2</v>
      </c>
      <c r="J17" s="25"/>
      <c r="K17" s="24">
        <v>0.58333333333575865</v>
      </c>
      <c r="L17">
        <v>6.0963450413223153E-2</v>
      </c>
      <c r="M17">
        <v>0.17023636363636363</v>
      </c>
      <c r="N17">
        <v>6.9214962121212129E-2</v>
      </c>
      <c r="O17">
        <v>9.0783333333333341E-2</v>
      </c>
      <c r="P17">
        <v>3.8779015151515162E-2</v>
      </c>
      <c r="Q17">
        <v>6.8600000000000008E-2</v>
      </c>
    </row>
    <row r="18" spans="1:17" x14ac:dyDescent="0.25">
      <c r="A18" s="25"/>
      <c r="B18" s="24">
        <v>0.625</v>
      </c>
      <c r="C18">
        <v>9.7587717267009738E-2</v>
      </c>
      <c r="D18">
        <v>0.17023636363636363</v>
      </c>
      <c r="E18">
        <v>0.12024422067901235</v>
      </c>
      <c r="F18">
        <v>9.0783333333333341E-2</v>
      </c>
      <c r="G18">
        <v>5.9707901234567887E-2</v>
      </c>
      <c r="H18">
        <v>6.8600000000000008E-2</v>
      </c>
      <c r="J18" s="25"/>
      <c r="K18" s="24">
        <v>0.625</v>
      </c>
      <c r="L18">
        <v>6.7960061983471085E-2</v>
      </c>
      <c r="M18">
        <v>0.17023636363636363</v>
      </c>
      <c r="N18">
        <v>7.730005681818182E-2</v>
      </c>
      <c r="O18">
        <v>9.0783333333333341E-2</v>
      </c>
      <c r="P18">
        <v>4.0501590909090911E-2</v>
      </c>
      <c r="Q18">
        <v>6.8600000000000008E-2</v>
      </c>
    </row>
    <row r="19" spans="1:17" x14ac:dyDescent="0.25">
      <c r="A19" s="25"/>
      <c r="B19" s="24">
        <v>0.66666666666424135</v>
      </c>
      <c r="C19">
        <v>0.108525137697732</v>
      </c>
      <c r="D19">
        <v>0.17023636363636363</v>
      </c>
      <c r="E19">
        <v>0.13930592592592594</v>
      </c>
      <c r="F19">
        <v>9.0783333333333341E-2</v>
      </c>
      <c r="G19">
        <v>6.6597746913580239E-2</v>
      </c>
      <c r="H19">
        <v>6.8600000000000008E-2</v>
      </c>
      <c r="J19" s="25"/>
      <c r="K19" s="24">
        <v>0.66666666666424135</v>
      </c>
      <c r="L19">
        <v>7.701688016528925E-2</v>
      </c>
      <c r="M19">
        <v>0.17023636363636363</v>
      </c>
      <c r="N19">
        <v>9.2009810606060588E-2</v>
      </c>
      <c r="O19">
        <v>9.0783333333333341E-2</v>
      </c>
      <c r="P19">
        <v>4.3312424242424243E-2</v>
      </c>
      <c r="Q19">
        <v>6.8600000000000008E-2</v>
      </c>
    </row>
    <row r="20" spans="1:17" x14ac:dyDescent="0.25">
      <c r="A20" s="25"/>
      <c r="B20" s="24">
        <v>0.70833333333575865</v>
      </c>
      <c r="C20">
        <v>0.12259630836668572</v>
      </c>
      <c r="D20">
        <v>0.17023636363636363</v>
      </c>
      <c r="E20">
        <v>0.15420222993827165</v>
      </c>
      <c r="F20">
        <v>9.0783333333333341E-2</v>
      </c>
      <c r="G20">
        <v>7.0495740740740748E-2</v>
      </c>
      <c r="H20">
        <v>6.8600000000000008E-2</v>
      </c>
      <c r="J20" s="25"/>
      <c r="K20" s="24">
        <v>0.70833333333575865</v>
      </c>
      <c r="L20">
        <v>8.8601694214876028E-2</v>
      </c>
      <c r="M20">
        <v>0.17023636363636363</v>
      </c>
      <c r="N20">
        <v>0.10646971590909089</v>
      </c>
      <c r="O20">
        <v>9.0783333333333341E-2</v>
      </c>
      <c r="P20">
        <v>4.6990909090909097E-2</v>
      </c>
      <c r="Q20">
        <v>6.8600000000000008E-2</v>
      </c>
    </row>
    <row r="21" spans="1:17" x14ac:dyDescent="0.25">
      <c r="A21" s="25" t="s">
        <v>129</v>
      </c>
      <c r="B21" s="24">
        <v>0.75</v>
      </c>
      <c r="C21">
        <v>0.12716724715710567</v>
      </c>
      <c r="D21">
        <v>0.17023636363636363</v>
      </c>
      <c r="E21">
        <v>0.15296689043209874</v>
      </c>
      <c r="F21">
        <v>9.0783333333333341E-2</v>
      </c>
      <c r="G21">
        <v>7.0438765432098774E-2</v>
      </c>
      <c r="H21">
        <v>6.8600000000000008E-2</v>
      </c>
      <c r="J21" s="25" t="s">
        <v>129</v>
      </c>
      <c r="K21" s="24">
        <v>0.75</v>
      </c>
      <c r="L21">
        <v>9.5353367768595043E-2</v>
      </c>
      <c r="M21">
        <v>0.17023636363636363</v>
      </c>
      <c r="N21">
        <v>0.11175507575757575</v>
      </c>
      <c r="O21">
        <v>9.0783333333333341E-2</v>
      </c>
      <c r="P21">
        <v>4.9348787878787874E-2</v>
      </c>
      <c r="Q21">
        <v>6.8600000000000008E-2</v>
      </c>
    </row>
    <row r="22" spans="1:17" x14ac:dyDescent="0.25">
      <c r="A22" s="25"/>
      <c r="B22" s="24">
        <v>0.79166666666424135</v>
      </c>
      <c r="C22">
        <v>0.12370996553586174</v>
      </c>
      <c r="D22">
        <v>0.17023636363636363</v>
      </c>
      <c r="E22">
        <v>0.14358873456790128</v>
      </c>
      <c r="F22">
        <v>9.0783333333333341E-2</v>
      </c>
      <c r="G22">
        <v>6.7250925925925908E-2</v>
      </c>
      <c r="H22">
        <v>6.8600000000000008E-2</v>
      </c>
      <c r="J22" s="25"/>
      <c r="K22" s="24">
        <v>0.79166666666424135</v>
      </c>
      <c r="L22">
        <v>9.6612603305785125E-2</v>
      </c>
      <c r="M22">
        <v>0.17023636363636363</v>
      </c>
      <c r="N22">
        <v>0.10753344696969695</v>
      </c>
      <c r="O22">
        <v>9.0783333333333341E-2</v>
      </c>
      <c r="P22">
        <v>4.7571439393939395E-2</v>
      </c>
      <c r="Q22">
        <v>6.8600000000000008E-2</v>
      </c>
    </row>
    <row r="23" spans="1:17" x14ac:dyDescent="0.25">
      <c r="A23" s="25"/>
      <c r="B23" s="24">
        <v>0.83333333333575865</v>
      </c>
      <c r="C23">
        <v>0.10924420510132769</v>
      </c>
      <c r="D23">
        <v>0.17023636363636363</v>
      </c>
      <c r="E23">
        <v>0.12508844135802466</v>
      </c>
      <c r="F23">
        <v>9.0783333333333341E-2</v>
      </c>
      <c r="G23">
        <v>6.0789074074074079E-2</v>
      </c>
      <c r="H23">
        <v>6.8600000000000008E-2</v>
      </c>
      <c r="J23" s="25"/>
      <c r="K23" s="24">
        <v>0.83333333333575865</v>
      </c>
      <c r="L23">
        <v>9.0102892561983478E-2</v>
      </c>
      <c r="M23">
        <v>0.17023636363636363</v>
      </c>
      <c r="N23">
        <v>9.9749696969696988E-2</v>
      </c>
      <c r="O23">
        <v>9.0783333333333341E-2</v>
      </c>
      <c r="P23">
        <v>4.3669924242424253E-2</v>
      </c>
      <c r="Q23">
        <v>6.8600000000000008E-2</v>
      </c>
    </row>
    <row r="24" spans="1:17" x14ac:dyDescent="0.25">
      <c r="A24" s="25"/>
      <c r="B24" s="24">
        <v>0.875</v>
      </c>
      <c r="C24">
        <v>9.6920403405120384E-2</v>
      </c>
      <c r="D24">
        <v>0.17023636363636363</v>
      </c>
      <c r="E24">
        <v>0.10649494598765431</v>
      </c>
      <c r="F24">
        <v>9.0783333333333341E-2</v>
      </c>
      <c r="G24">
        <v>5.2347006172839508E-2</v>
      </c>
      <c r="H24">
        <v>6.8600000000000008E-2</v>
      </c>
      <c r="J24" s="25"/>
      <c r="K24" s="24">
        <v>0.875</v>
      </c>
      <c r="L24">
        <v>8.2277520661157025E-2</v>
      </c>
      <c r="M24">
        <v>0.17023636363636363</v>
      </c>
      <c r="N24">
        <v>9.0378106060606062E-2</v>
      </c>
      <c r="O24">
        <v>9.0783333333333341E-2</v>
      </c>
      <c r="P24">
        <v>4.0604242424242439E-2</v>
      </c>
      <c r="Q24">
        <v>6.8600000000000008E-2</v>
      </c>
    </row>
    <row r="25" spans="1:17" x14ac:dyDescent="0.25">
      <c r="A25" s="25"/>
      <c r="B25" s="24">
        <v>0.91666666666424135</v>
      </c>
      <c r="C25">
        <v>9.0733491201321403E-2</v>
      </c>
      <c r="D25">
        <v>0.17023636363636363</v>
      </c>
      <c r="E25">
        <v>9.4945393518518481E-2</v>
      </c>
      <c r="F25">
        <v>9.0783333333333341E-2</v>
      </c>
      <c r="G25">
        <v>4.9260833333333344E-2</v>
      </c>
      <c r="H25">
        <v>6.8600000000000008E-2</v>
      </c>
      <c r="J25" s="25"/>
      <c r="K25" s="24">
        <v>0.91666666666424135</v>
      </c>
      <c r="L25">
        <v>7.7738285123966952E-2</v>
      </c>
      <c r="M25">
        <v>0.17023636363636363</v>
      </c>
      <c r="N25">
        <v>8.34880303030303E-2</v>
      </c>
      <c r="O25">
        <v>9.0783333333333341E-2</v>
      </c>
      <c r="P25">
        <v>4.0101212121212121E-2</v>
      </c>
      <c r="Q25">
        <v>6.8600000000000008E-2</v>
      </c>
    </row>
    <row r="26" spans="1:17" x14ac:dyDescent="0.25">
      <c r="A26" s="25"/>
      <c r="B26" s="24">
        <v>0.95833333333575865</v>
      </c>
      <c r="C26">
        <v>8.1802034337081511E-2</v>
      </c>
      <c r="D26">
        <v>0.17023636363636363</v>
      </c>
      <c r="E26">
        <v>8.3808379629629642E-2</v>
      </c>
      <c r="F26">
        <v>9.0783333333333341E-2</v>
      </c>
      <c r="G26">
        <v>4.3929598765432072E-2</v>
      </c>
      <c r="H26">
        <v>6.8600000000000008E-2</v>
      </c>
      <c r="J26" s="25"/>
      <c r="K26" s="24">
        <v>0.95833333333575865</v>
      </c>
      <c r="L26">
        <v>7.0734359504132233E-2</v>
      </c>
      <c r="M26">
        <v>0.17023636363636363</v>
      </c>
      <c r="N26">
        <v>7.472373106060605E-2</v>
      </c>
      <c r="O26">
        <v>9.0783333333333341E-2</v>
      </c>
      <c r="P26">
        <v>3.7604924242424231E-2</v>
      </c>
      <c r="Q26">
        <v>6.8600000000000008E-2</v>
      </c>
    </row>
    <row r="27" spans="1:17" x14ac:dyDescent="0.25">
      <c r="A27" s="25" t="s">
        <v>130</v>
      </c>
      <c r="B27" s="24">
        <v>0</v>
      </c>
      <c r="C27">
        <v>7.3785643224699812E-2</v>
      </c>
      <c r="D27">
        <v>0.17023636363636363</v>
      </c>
      <c r="E27">
        <v>7.4592700617283958E-2</v>
      </c>
      <c r="F27">
        <v>9.0783333333333341E-2</v>
      </c>
      <c r="G27">
        <v>3.9157654320987653E-2</v>
      </c>
      <c r="H27">
        <v>6.8600000000000008E-2</v>
      </c>
      <c r="J27" s="25" t="s">
        <v>130</v>
      </c>
      <c r="K27" s="24">
        <v>0</v>
      </c>
      <c r="L27">
        <v>7.3340371900826443E-2</v>
      </c>
      <c r="M27">
        <v>0.17023636363636363</v>
      </c>
      <c r="N27">
        <v>7.3416515151515163E-2</v>
      </c>
      <c r="O27">
        <v>9.0783333333333341E-2</v>
      </c>
      <c r="P27">
        <v>3.715522727272727E-2</v>
      </c>
      <c r="Q27">
        <v>6.8600000000000008E-2</v>
      </c>
    </row>
  </sheetData>
  <mergeCells count="2">
    <mergeCell ref="A2:H2"/>
    <mergeCell ref="J2:Q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DE7AB-DA74-437F-A500-FF9913428691}">
  <dimension ref="A1:F29"/>
  <sheetViews>
    <sheetView workbookViewId="0">
      <selection activeCell="A2" sqref="A2"/>
    </sheetView>
  </sheetViews>
  <sheetFormatPr defaultRowHeight="15" x14ac:dyDescent="0.25"/>
  <cols>
    <col min="1" max="1" width="17.140625" customWidth="1"/>
    <col min="2" max="2" width="26.42578125" bestFit="1" customWidth="1"/>
    <col min="3" max="3" width="24.42578125" bestFit="1" customWidth="1"/>
    <col min="4" max="4" width="24.28515625" bestFit="1" customWidth="1"/>
    <col min="5" max="5" width="28.140625" bestFit="1" customWidth="1"/>
    <col min="6" max="6" width="24.140625" customWidth="1"/>
  </cols>
  <sheetData>
    <row r="1" spans="1:6" ht="15.75" thickBot="1" x14ac:dyDescent="0.3">
      <c r="A1" t="s">
        <v>267</v>
      </c>
    </row>
    <row r="2" spans="1:6" ht="26.25" thickBot="1" x14ac:dyDescent="0.3">
      <c r="A2" s="9" t="s">
        <v>8</v>
      </c>
      <c r="B2" s="10" t="s">
        <v>175</v>
      </c>
      <c r="C2" s="10" t="s">
        <v>148</v>
      </c>
      <c r="D2" s="10" t="s">
        <v>149</v>
      </c>
      <c r="E2" s="10" t="s">
        <v>150</v>
      </c>
      <c r="F2" s="11" t="s">
        <v>176</v>
      </c>
    </row>
    <row r="3" spans="1:6" ht="15.75" thickBot="1" x14ac:dyDescent="0.3">
      <c r="A3" s="12" t="s">
        <v>10</v>
      </c>
      <c r="B3" s="13">
        <v>349</v>
      </c>
      <c r="C3" s="13">
        <v>638</v>
      </c>
      <c r="D3" s="13">
        <v>719</v>
      </c>
      <c r="E3" s="13">
        <v>1008</v>
      </c>
      <c r="F3" s="14">
        <v>0.43</v>
      </c>
    </row>
    <row r="4" spans="1:6" ht="15.75" thickBot="1" x14ac:dyDescent="0.3">
      <c r="A4" s="12" t="s">
        <v>11</v>
      </c>
      <c r="B4" s="13">
        <v>253</v>
      </c>
      <c r="C4" s="13">
        <v>443</v>
      </c>
      <c r="D4" s="13">
        <v>506</v>
      </c>
      <c r="E4" s="13">
        <v>696</v>
      </c>
      <c r="F4" s="14">
        <v>0.23</v>
      </c>
    </row>
    <row r="5" spans="1:6" ht="15.75" thickBot="1" x14ac:dyDescent="0.3">
      <c r="A5" s="12" t="s">
        <v>12</v>
      </c>
      <c r="B5" s="13">
        <v>-119</v>
      </c>
      <c r="C5" s="13">
        <v>-291</v>
      </c>
      <c r="D5" s="13">
        <v>-343</v>
      </c>
      <c r="E5" s="13">
        <v>-514</v>
      </c>
      <c r="F5" s="14">
        <v>-0.41</v>
      </c>
    </row>
    <row r="6" spans="1:6" ht="15.75" thickBot="1" x14ac:dyDescent="0.3">
      <c r="A6" s="12" t="s">
        <v>14</v>
      </c>
      <c r="B6" s="13">
        <v>230</v>
      </c>
      <c r="C6" s="13">
        <v>405</v>
      </c>
      <c r="D6" s="13">
        <v>455</v>
      </c>
      <c r="E6" s="13">
        <v>630</v>
      </c>
      <c r="F6" s="14">
        <v>0.21</v>
      </c>
    </row>
    <row r="7" spans="1:6" ht="15.75" thickBot="1" x14ac:dyDescent="0.3">
      <c r="A7" s="12" t="s">
        <v>15</v>
      </c>
      <c r="B7" s="13">
        <v>256</v>
      </c>
      <c r="C7" s="13">
        <v>471</v>
      </c>
      <c r="D7" s="13">
        <v>510</v>
      </c>
      <c r="E7" s="13">
        <v>725</v>
      </c>
      <c r="F7" s="14">
        <v>0.2</v>
      </c>
    </row>
    <row r="8" spans="1:6" ht="15.75" thickBot="1" x14ac:dyDescent="0.3">
      <c r="A8" s="12" t="s">
        <v>16</v>
      </c>
      <c r="B8" s="13">
        <v>108</v>
      </c>
      <c r="C8" s="13">
        <v>183</v>
      </c>
      <c r="D8" s="13">
        <v>196</v>
      </c>
      <c r="E8" s="13">
        <v>270</v>
      </c>
      <c r="F8" s="14">
        <v>0.08</v>
      </c>
    </row>
    <row r="9" spans="1:6" ht="15.75" thickBot="1" x14ac:dyDescent="0.3">
      <c r="A9" s="12" t="s">
        <v>17</v>
      </c>
      <c r="B9" s="13">
        <v>56</v>
      </c>
      <c r="C9" s="13">
        <v>80</v>
      </c>
      <c r="D9" s="13">
        <v>56</v>
      </c>
      <c r="E9" s="13">
        <v>80</v>
      </c>
      <c r="F9" s="14">
        <v>0.05</v>
      </c>
    </row>
    <row r="10" spans="1:6" ht="15.75" thickBot="1" x14ac:dyDescent="0.3">
      <c r="A10" s="12" t="s">
        <v>18</v>
      </c>
      <c r="B10" s="13">
        <v>142</v>
      </c>
      <c r="C10" s="13">
        <v>226</v>
      </c>
      <c r="D10" s="13">
        <v>271</v>
      </c>
      <c r="E10" s="13">
        <v>355</v>
      </c>
      <c r="F10" s="14">
        <v>0.17</v>
      </c>
    </row>
    <row r="11" spans="1:6" ht="15.75" thickBot="1" x14ac:dyDescent="0.3">
      <c r="A11" s="12" t="s">
        <v>19</v>
      </c>
      <c r="B11" s="13">
        <v>116</v>
      </c>
      <c r="C11" s="13">
        <v>167</v>
      </c>
      <c r="D11" s="13">
        <v>226</v>
      </c>
      <c r="E11" s="13">
        <v>277</v>
      </c>
      <c r="F11" s="14">
        <v>0.12</v>
      </c>
    </row>
    <row r="12" spans="1:6" ht="15.75" thickBot="1" x14ac:dyDescent="0.3">
      <c r="A12" s="12" t="s">
        <v>20</v>
      </c>
      <c r="B12" s="13">
        <v>278</v>
      </c>
      <c r="C12" s="13">
        <v>470</v>
      </c>
      <c r="D12" s="13">
        <v>561</v>
      </c>
      <c r="E12" s="13">
        <v>753</v>
      </c>
      <c r="F12" s="14">
        <v>0.28999999999999998</v>
      </c>
    </row>
    <row r="13" spans="1:6" ht="15.75" thickBot="1" x14ac:dyDescent="0.3">
      <c r="A13" s="12" t="s">
        <v>21</v>
      </c>
      <c r="B13" s="13">
        <v>159</v>
      </c>
      <c r="C13" s="13">
        <v>278</v>
      </c>
      <c r="D13" s="13">
        <v>267</v>
      </c>
      <c r="E13" s="13">
        <v>387</v>
      </c>
      <c r="F13" s="14">
        <v>0.2</v>
      </c>
    </row>
    <row r="14" spans="1:6" ht="15.75" thickBot="1" x14ac:dyDescent="0.3">
      <c r="A14" s="12" t="s">
        <v>22</v>
      </c>
      <c r="B14" s="13">
        <v>-82</v>
      </c>
      <c r="C14" s="13">
        <v>-198</v>
      </c>
      <c r="D14" s="13">
        <v>-234</v>
      </c>
      <c r="E14" s="13">
        <v>-349</v>
      </c>
      <c r="F14" s="14">
        <v>-0.22</v>
      </c>
    </row>
    <row r="15" spans="1:6" ht="15.75" thickBot="1" x14ac:dyDescent="0.3">
      <c r="A15" s="12" t="s">
        <v>23</v>
      </c>
      <c r="B15" s="13">
        <v>-242</v>
      </c>
      <c r="C15" s="13">
        <v>-515</v>
      </c>
      <c r="D15" s="13">
        <v>-593</v>
      </c>
      <c r="E15" s="13">
        <v>-867</v>
      </c>
      <c r="F15" s="14">
        <v>-0.82</v>
      </c>
    </row>
    <row r="16" spans="1:6" ht="15.75" thickBot="1" x14ac:dyDescent="0.3">
      <c r="A16" s="12" t="s">
        <v>24</v>
      </c>
      <c r="B16" s="13">
        <v>577</v>
      </c>
      <c r="C16" s="13">
        <v>1121</v>
      </c>
      <c r="D16" s="13">
        <v>1217</v>
      </c>
      <c r="E16" s="13">
        <v>1760</v>
      </c>
      <c r="F16" s="14">
        <v>0.52</v>
      </c>
    </row>
    <row r="17" spans="1:6" ht="15.75" thickBot="1" x14ac:dyDescent="0.3">
      <c r="A17" s="12" t="s">
        <v>26</v>
      </c>
      <c r="B17" s="13">
        <v>206</v>
      </c>
      <c r="C17" s="13">
        <v>393</v>
      </c>
      <c r="D17" s="13">
        <v>411</v>
      </c>
      <c r="E17" s="13">
        <v>597</v>
      </c>
      <c r="F17" s="14">
        <v>0.2</v>
      </c>
    </row>
    <row r="18" spans="1:6" ht="15.75" thickBot="1" x14ac:dyDescent="0.3">
      <c r="A18" s="12" t="s">
        <v>27</v>
      </c>
      <c r="B18" s="13">
        <v>-151</v>
      </c>
      <c r="C18" s="13">
        <v>-331</v>
      </c>
      <c r="D18" s="13">
        <v>-391</v>
      </c>
      <c r="E18" s="13">
        <v>-571</v>
      </c>
      <c r="F18" s="14">
        <v>-0.25</v>
      </c>
    </row>
    <row r="19" spans="1:6" ht="15.75" thickBot="1" x14ac:dyDescent="0.3">
      <c r="A19" s="12" t="s">
        <v>28</v>
      </c>
      <c r="B19" s="13">
        <v>331</v>
      </c>
      <c r="C19" s="13">
        <v>622</v>
      </c>
      <c r="D19" s="13">
        <v>673</v>
      </c>
      <c r="E19" s="13">
        <v>964</v>
      </c>
      <c r="F19" s="14">
        <v>0.52</v>
      </c>
    </row>
    <row r="20" spans="1:6" ht="15.75" thickBot="1" x14ac:dyDescent="0.3">
      <c r="A20" s="12" t="s">
        <v>29</v>
      </c>
      <c r="B20" s="13">
        <v>118</v>
      </c>
      <c r="C20" s="13">
        <v>206</v>
      </c>
      <c r="D20" s="13">
        <v>191</v>
      </c>
      <c r="E20" s="13">
        <v>280</v>
      </c>
      <c r="F20" s="14">
        <v>0.14000000000000001</v>
      </c>
    </row>
    <row r="21" spans="1:6" ht="15.75" thickBot="1" x14ac:dyDescent="0.3">
      <c r="A21" s="12" t="s">
        <v>31</v>
      </c>
      <c r="B21" s="13">
        <v>273</v>
      </c>
      <c r="C21" s="13">
        <v>498</v>
      </c>
      <c r="D21" s="13">
        <v>546</v>
      </c>
      <c r="E21" s="13">
        <v>772</v>
      </c>
      <c r="F21" s="14">
        <v>0.35</v>
      </c>
    </row>
    <row r="22" spans="1:6" ht="15.75" thickBot="1" x14ac:dyDescent="0.3">
      <c r="A22" s="12" t="s">
        <v>32</v>
      </c>
      <c r="B22" s="13">
        <v>46</v>
      </c>
      <c r="C22" s="13">
        <v>37</v>
      </c>
      <c r="D22" s="13">
        <v>91</v>
      </c>
      <c r="E22" s="13">
        <v>82</v>
      </c>
      <c r="F22" s="14">
        <v>0.06</v>
      </c>
    </row>
    <row r="23" spans="1:6" ht="15.75" thickBot="1" x14ac:dyDescent="0.3">
      <c r="A23" s="12" t="s">
        <v>33</v>
      </c>
      <c r="B23" s="13">
        <v>-115</v>
      </c>
      <c r="C23" s="13">
        <v>-241</v>
      </c>
      <c r="D23" s="13">
        <v>-295</v>
      </c>
      <c r="E23" s="13">
        <v>-421</v>
      </c>
      <c r="F23" s="14">
        <v>-0.18</v>
      </c>
    </row>
    <row r="24" spans="1:6" ht="15.75" thickBot="1" x14ac:dyDescent="0.3">
      <c r="A24" s="12" t="s">
        <v>34</v>
      </c>
      <c r="B24" s="13">
        <v>213</v>
      </c>
      <c r="C24" s="13">
        <v>378</v>
      </c>
      <c r="D24" s="13">
        <v>431</v>
      </c>
      <c r="E24" s="13">
        <v>596</v>
      </c>
      <c r="F24" s="14">
        <v>0.26</v>
      </c>
    </row>
    <row r="25" spans="1:6" ht="15.75" thickBot="1" x14ac:dyDescent="0.3">
      <c r="A25" s="12" t="s">
        <v>35</v>
      </c>
      <c r="B25" s="13">
        <v>-104</v>
      </c>
      <c r="C25" s="13">
        <v>-255</v>
      </c>
      <c r="D25" s="13">
        <v>-313</v>
      </c>
      <c r="E25" s="13">
        <v>-464</v>
      </c>
      <c r="F25" s="14">
        <v>-0.23</v>
      </c>
    </row>
    <row r="26" spans="1:6" ht="15.75" thickBot="1" x14ac:dyDescent="0.3">
      <c r="A26" s="12" t="s">
        <v>36</v>
      </c>
      <c r="B26" s="13">
        <v>110</v>
      </c>
      <c r="C26" s="13">
        <v>185</v>
      </c>
      <c r="D26" s="13">
        <v>233</v>
      </c>
      <c r="E26" s="13">
        <v>307</v>
      </c>
      <c r="F26" s="14">
        <v>0.14000000000000001</v>
      </c>
    </row>
    <row r="27" spans="1:6" ht="15.75" thickBot="1" x14ac:dyDescent="0.3">
      <c r="A27" s="12" t="s">
        <v>37</v>
      </c>
      <c r="B27" s="13">
        <v>37</v>
      </c>
      <c r="C27" s="13">
        <v>35</v>
      </c>
      <c r="D27" s="13">
        <v>27</v>
      </c>
      <c r="E27" s="13">
        <v>26</v>
      </c>
      <c r="F27" s="14">
        <v>0.03</v>
      </c>
    </row>
    <row r="28" spans="1:6" ht="15.75" thickBot="1" x14ac:dyDescent="0.3">
      <c r="A28" s="12" t="s">
        <v>38</v>
      </c>
      <c r="B28" s="13">
        <v>-28</v>
      </c>
      <c r="C28" s="13">
        <v>-104</v>
      </c>
      <c r="D28" s="13">
        <v>-116</v>
      </c>
      <c r="E28" s="13">
        <v>-192</v>
      </c>
      <c r="F28" s="14">
        <v>-0.09</v>
      </c>
    </row>
    <row r="29" spans="1:6" ht="15.75" thickBot="1" x14ac:dyDescent="0.3">
      <c r="A29" s="15" t="s">
        <v>177</v>
      </c>
      <c r="B29" s="16">
        <v>116</v>
      </c>
      <c r="C29" s="16">
        <v>189</v>
      </c>
      <c r="D29" s="16">
        <v>204</v>
      </c>
      <c r="E29" s="16">
        <v>276</v>
      </c>
      <c r="F29" s="14">
        <v>0.08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261C1-01D3-4D89-AF60-2FEFF02EDA0C}">
  <dimension ref="A1:B31"/>
  <sheetViews>
    <sheetView showGridLines="0" workbookViewId="0">
      <selection activeCell="D19" sqref="D19"/>
    </sheetView>
  </sheetViews>
  <sheetFormatPr defaultRowHeight="15" x14ac:dyDescent="0.25"/>
  <cols>
    <col min="1" max="1" width="19.140625" customWidth="1"/>
    <col min="2" max="2" width="44.85546875" customWidth="1"/>
  </cols>
  <sheetData>
    <row r="1" spans="1:2" ht="43.5" customHeight="1" x14ac:dyDescent="0.25">
      <c r="A1" s="53" t="s">
        <v>225</v>
      </c>
      <c r="B1" s="53"/>
    </row>
    <row r="2" spans="1:2" x14ac:dyDescent="0.25">
      <c r="A2" s="62" t="s">
        <v>8</v>
      </c>
      <c r="B2" s="70" t="s">
        <v>9</v>
      </c>
    </row>
    <row r="3" spans="1:2" x14ac:dyDescent="0.25">
      <c r="A3" s="63" t="s">
        <v>10</v>
      </c>
      <c r="B3" s="66">
        <v>0.97</v>
      </c>
    </row>
    <row r="4" spans="1:2" x14ac:dyDescent="0.25">
      <c r="A4" s="64" t="s">
        <v>11</v>
      </c>
      <c r="B4" s="67">
        <v>0.4551</v>
      </c>
    </row>
    <row r="5" spans="1:2" x14ac:dyDescent="0.25">
      <c r="A5" s="63" t="s">
        <v>12</v>
      </c>
      <c r="B5" s="66"/>
    </row>
    <row r="6" spans="1:2" x14ac:dyDescent="0.25">
      <c r="A6" s="64" t="s">
        <v>13</v>
      </c>
      <c r="B6" s="67">
        <v>0</v>
      </c>
    </row>
    <row r="7" spans="1:2" x14ac:dyDescent="0.25">
      <c r="A7" s="63" t="s">
        <v>14</v>
      </c>
      <c r="B7" s="66"/>
    </row>
    <row r="8" spans="1:2" x14ac:dyDescent="0.25">
      <c r="A8" s="64" t="s">
        <v>15</v>
      </c>
      <c r="B8" s="67">
        <v>0.02</v>
      </c>
    </row>
    <row r="9" spans="1:2" x14ac:dyDescent="0.25">
      <c r="A9" s="63" t="s">
        <v>16</v>
      </c>
      <c r="B9" s="66">
        <v>1</v>
      </c>
    </row>
    <row r="10" spans="1:2" x14ac:dyDescent="0.25">
      <c r="A10" s="64" t="s">
        <v>17</v>
      </c>
      <c r="B10" s="68">
        <v>0.99</v>
      </c>
    </row>
    <row r="11" spans="1:2" x14ac:dyDescent="0.25">
      <c r="A11" s="63" t="s">
        <v>18</v>
      </c>
      <c r="B11" s="66">
        <v>0.99</v>
      </c>
    </row>
    <row r="12" spans="1:2" x14ac:dyDescent="0.25">
      <c r="A12" s="64" t="s">
        <v>19</v>
      </c>
      <c r="B12" s="67">
        <v>0.99</v>
      </c>
    </row>
    <row r="13" spans="1:2" x14ac:dyDescent="0.25">
      <c r="A13" s="63" t="s">
        <v>20</v>
      </c>
      <c r="B13" s="66">
        <v>0.94</v>
      </c>
    </row>
    <row r="14" spans="1:2" x14ac:dyDescent="0.25">
      <c r="A14" s="65" t="s">
        <v>21</v>
      </c>
      <c r="B14" s="69"/>
    </row>
    <row r="15" spans="1:2" x14ac:dyDescent="0.25">
      <c r="A15" s="63" t="s">
        <v>22</v>
      </c>
      <c r="B15" s="68">
        <v>0.34</v>
      </c>
    </row>
    <row r="16" spans="1:2" x14ac:dyDescent="0.25">
      <c r="A16" s="64" t="s">
        <v>23</v>
      </c>
      <c r="B16" s="67">
        <v>0.108</v>
      </c>
    </row>
    <row r="17" spans="1:2" x14ac:dyDescent="0.25">
      <c r="A17" s="63" t="s">
        <v>24</v>
      </c>
      <c r="B17" s="66">
        <v>0.84</v>
      </c>
    </row>
    <row r="18" spans="1:2" x14ac:dyDescent="0.25">
      <c r="A18" s="64" t="s">
        <v>25</v>
      </c>
      <c r="B18" s="67"/>
    </row>
    <row r="19" spans="1:2" x14ac:dyDescent="0.25">
      <c r="A19" s="63" t="s">
        <v>26</v>
      </c>
      <c r="B19" s="66">
        <v>0.999</v>
      </c>
    </row>
    <row r="20" spans="1:2" x14ac:dyDescent="0.25">
      <c r="A20" s="64" t="s">
        <v>27</v>
      </c>
      <c r="B20" s="67">
        <v>0.51</v>
      </c>
    </row>
    <row r="21" spans="1:2" x14ac:dyDescent="0.25">
      <c r="A21" s="63" t="s">
        <v>28</v>
      </c>
      <c r="B21" s="66">
        <v>0.9919</v>
      </c>
    </row>
    <row r="22" spans="1:2" x14ac:dyDescent="0.25">
      <c r="A22" s="64" t="s">
        <v>29</v>
      </c>
      <c r="B22" s="67">
        <v>0.99</v>
      </c>
    </row>
    <row r="23" spans="1:2" x14ac:dyDescent="0.25">
      <c r="A23" s="63" t="s">
        <v>30</v>
      </c>
      <c r="B23" s="66">
        <v>0.93099999999999905</v>
      </c>
    </row>
    <row r="24" spans="1:2" x14ac:dyDescent="0.25">
      <c r="A24" s="64" t="s">
        <v>31</v>
      </c>
      <c r="B24" s="67">
        <v>0.9</v>
      </c>
    </row>
    <row r="25" spans="1:2" x14ac:dyDescent="0.25">
      <c r="A25" s="63" t="s">
        <v>32</v>
      </c>
      <c r="B25" s="66">
        <v>0.98799999999999999</v>
      </c>
    </row>
    <row r="26" spans="1:2" x14ac:dyDescent="0.25">
      <c r="A26" s="65" t="s">
        <v>33</v>
      </c>
      <c r="B26" s="69">
        <v>0.36</v>
      </c>
    </row>
    <row r="27" spans="1:2" x14ac:dyDescent="0.25">
      <c r="A27" s="63" t="s">
        <v>34</v>
      </c>
      <c r="B27" s="66">
        <v>0.99</v>
      </c>
    </row>
    <row r="28" spans="1:2" x14ac:dyDescent="0.25">
      <c r="A28" s="65" t="s">
        <v>35</v>
      </c>
      <c r="B28" s="67">
        <v>0.27</v>
      </c>
    </row>
    <row r="29" spans="1:2" x14ac:dyDescent="0.25">
      <c r="A29" s="63" t="s">
        <v>36</v>
      </c>
      <c r="B29" s="68">
        <v>1</v>
      </c>
    </row>
    <row r="30" spans="1:2" x14ac:dyDescent="0.25">
      <c r="A30" s="65" t="s">
        <v>37</v>
      </c>
      <c r="B30" s="69">
        <v>0.97</v>
      </c>
    </row>
    <row r="31" spans="1:2" x14ac:dyDescent="0.25">
      <c r="A31" s="65" t="s">
        <v>38</v>
      </c>
      <c r="B31" s="69"/>
    </row>
  </sheetData>
  <mergeCells count="1">
    <mergeCell ref="A1:B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4BAD4-BA40-456B-B8F4-16DBFFF8C59C}">
  <dimension ref="A1:F29"/>
  <sheetViews>
    <sheetView workbookViewId="0">
      <selection activeCell="A2" sqref="A2"/>
    </sheetView>
  </sheetViews>
  <sheetFormatPr defaultRowHeight="15" x14ac:dyDescent="0.25"/>
  <cols>
    <col min="1" max="1" width="11" customWidth="1"/>
    <col min="2" max="2" width="26.42578125" bestFit="1" customWidth="1"/>
    <col min="3" max="3" width="24.42578125" bestFit="1" customWidth="1"/>
    <col min="4" max="4" width="24.28515625" bestFit="1" customWidth="1"/>
    <col min="5" max="5" width="28.140625" bestFit="1" customWidth="1"/>
    <col min="6" max="6" width="17.85546875" bestFit="1" customWidth="1"/>
  </cols>
  <sheetData>
    <row r="1" spans="1:6" ht="15.75" thickBot="1" x14ac:dyDescent="0.3">
      <c r="A1" t="s">
        <v>268</v>
      </c>
    </row>
    <row r="2" spans="1:6" ht="26.25" thickBot="1" x14ac:dyDescent="0.3">
      <c r="A2" s="9" t="s">
        <v>8</v>
      </c>
      <c r="B2" s="10" t="s">
        <v>175</v>
      </c>
      <c r="C2" s="10" t="s">
        <v>148</v>
      </c>
      <c r="D2" s="10" t="s">
        <v>149</v>
      </c>
      <c r="E2" s="10" t="s">
        <v>150</v>
      </c>
      <c r="F2" s="11" t="s">
        <v>176</v>
      </c>
    </row>
    <row r="3" spans="1:6" ht="15.75" thickBot="1" x14ac:dyDescent="0.3">
      <c r="A3" s="17" t="s">
        <v>10</v>
      </c>
      <c r="B3" s="13">
        <v>36</v>
      </c>
      <c r="C3" s="13">
        <v>51</v>
      </c>
      <c r="D3" s="13">
        <v>204</v>
      </c>
      <c r="E3" s="13">
        <v>219</v>
      </c>
      <c r="F3" s="14">
        <v>7.0000000000000007E-2</v>
      </c>
    </row>
    <row r="4" spans="1:6" ht="15.75" thickBot="1" x14ac:dyDescent="0.3">
      <c r="A4" s="17" t="s">
        <v>11</v>
      </c>
      <c r="B4" s="13">
        <v>37</v>
      </c>
      <c r="C4" s="13">
        <v>63</v>
      </c>
      <c r="D4" s="13">
        <v>202</v>
      </c>
      <c r="E4" s="13">
        <v>227</v>
      </c>
      <c r="F4" s="14">
        <v>0.06</v>
      </c>
    </row>
    <row r="5" spans="1:6" ht="15.75" thickBot="1" x14ac:dyDescent="0.3">
      <c r="A5" s="17" t="s">
        <v>12</v>
      </c>
      <c r="B5" s="13">
        <v>71</v>
      </c>
      <c r="C5" s="13">
        <v>108</v>
      </c>
      <c r="D5" s="13">
        <v>343</v>
      </c>
      <c r="E5" s="13">
        <v>380</v>
      </c>
      <c r="F5" s="14">
        <v>0.28000000000000003</v>
      </c>
    </row>
    <row r="6" spans="1:6" ht="15.75" thickBot="1" x14ac:dyDescent="0.3">
      <c r="A6" s="17" t="s">
        <v>14</v>
      </c>
      <c r="B6" s="13">
        <v>40</v>
      </c>
      <c r="C6" s="13">
        <v>52</v>
      </c>
      <c r="D6" s="13">
        <v>217</v>
      </c>
      <c r="E6" s="13">
        <v>230</v>
      </c>
      <c r="F6" s="14">
        <v>0.06</v>
      </c>
    </row>
    <row r="7" spans="1:6" ht="15.75" thickBot="1" x14ac:dyDescent="0.3">
      <c r="A7" s="17" t="s">
        <v>15</v>
      </c>
      <c r="B7" s="13">
        <v>40</v>
      </c>
      <c r="C7" s="13">
        <v>56</v>
      </c>
      <c r="D7" s="13">
        <v>219</v>
      </c>
      <c r="E7" s="13">
        <v>235</v>
      </c>
      <c r="F7" s="14">
        <v>0.05</v>
      </c>
    </row>
    <row r="8" spans="1:6" ht="15.75" thickBot="1" x14ac:dyDescent="0.3">
      <c r="A8" s="17" t="s">
        <v>16</v>
      </c>
      <c r="B8" s="13">
        <v>34</v>
      </c>
      <c r="C8" s="13">
        <v>48</v>
      </c>
      <c r="D8" s="13">
        <v>185</v>
      </c>
      <c r="E8" s="13">
        <v>198</v>
      </c>
      <c r="F8" s="14">
        <v>0.05</v>
      </c>
    </row>
    <row r="9" spans="1:6" ht="15.75" thickBot="1" x14ac:dyDescent="0.3">
      <c r="A9" s="17" t="s">
        <v>17</v>
      </c>
      <c r="B9" s="13">
        <v>53</v>
      </c>
      <c r="C9" s="13">
        <v>89</v>
      </c>
      <c r="D9" s="13">
        <v>272</v>
      </c>
      <c r="E9" s="13">
        <v>309</v>
      </c>
      <c r="F9" s="14">
        <v>0.12</v>
      </c>
    </row>
    <row r="10" spans="1:6" ht="15.75" thickBot="1" x14ac:dyDescent="0.3">
      <c r="A10" s="17" t="s">
        <v>18</v>
      </c>
      <c r="B10" s="13">
        <v>26</v>
      </c>
      <c r="C10" s="13">
        <v>58</v>
      </c>
      <c r="D10" s="13">
        <v>140</v>
      </c>
      <c r="E10" s="13">
        <v>173</v>
      </c>
      <c r="F10" s="14">
        <v>0.06</v>
      </c>
    </row>
    <row r="11" spans="1:6" ht="15.75" thickBot="1" x14ac:dyDescent="0.3">
      <c r="A11" s="17" t="s">
        <v>19</v>
      </c>
      <c r="B11" s="13">
        <v>24</v>
      </c>
      <c r="C11" s="13">
        <v>52</v>
      </c>
      <c r="D11" s="13">
        <v>135</v>
      </c>
      <c r="E11" s="13">
        <v>162</v>
      </c>
      <c r="F11" s="14">
        <v>0.05</v>
      </c>
    </row>
    <row r="12" spans="1:6" ht="15.75" thickBot="1" x14ac:dyDescent="0.3">
      <c r="A12" s="17" t="s">
        <v>20</v>
      </c>
      <c r="B12" s="13">
        <v>35</v>
      </c>
      <c r="C12" s="13">
        <v>66</v>
      </c>
      <c r="D12" s="13">
        <v>182</v>
      </c>
      <c r="E12" s="13">
        <v>212</v>
      </c>
      <c r="F12" s="14">
        <v>0.06</v>
      </c>
    </row>
    <row r="13" spans="1:6" ht="15.75" thickBot="1" x14ac:dyDescent="0.3">
      <c r="A13" s="17" t="s">
        <v>21</v>
      </c>
      <c r="B13" s="13">
        <v>60</v>
      </c>
      <c r="C13" s="13">
        <v>94</v>
      </c>
      <c r="D13" s="13">
        <v>286</v>
      </c>
      <c r="E13" s="13">
        <v>321</v>
      </c>
      <c r="F13" s="14">
        <v>0.13</v>
      </c>
    </row>
    <row r="14" spans="1:6" ht="15.75" thickBot="1" x14ac:dyDescent="0.3">
      <c r="A14" s="17" t="s">
        <v>22</v>
      </c>
      <c r="B14" s="13">
        <v>54</v>
      </c>
      <c r="C14" s="13">
        <v>65</v>
      </c>
      <c r="D14" s="13">
        <v>279</v>
      </c>
      <c r="E14" s="13">
        <v>290</v>
      </c>
      <c r="F14" s="14">
        <v>0.17</v>
      </c>
    </row>
    <row r="15" spans="1:6" ht="15.75" thickBot="1" x14ac:dyDescent="0.3">
      <c r="A15" s="17" t="s">
        <v>23</v>
      </c>
      <c r="B15" s="13">
        <v>65</v>
      </c>
      <c r="C15" s="13">
        <v>71</v>
      </c>
      <c r="D15" s="13">
        <v>326</v>
      </c>
      <c r="E15" s="13">
        <v>332</v>
      </c>
      <c r="F15" s="14">
        <v>0.28000000000000003</v>
      </c>
    </row>
    <row r="16" spans="1:6" ht="15.75" thickBot="1" x14ac:dyDescent="0.3">
      <c r="A16" s="17" t="s">
        <v>24</v>
      </c>
      <c r="B16" s="13">
        <v>34</v>
      </c>
      <c r="C16" s="13">
        <v>76</v>
      </c>
      <c r="D16" s="13">
        <v>158</v>
      </c>
      <c r="E16" s="13">
        <v>199</v>
      </c>
      <c r="F16" s="14">
        <v>0.05</v>
      </c>
    </row>
    <row r="17" spans="1:6" ht="15.75" thickBot="1" x14ac:dyDescent="0.3">
      <c r="A17" s="17" t="s">
        <v>26</v>
      </c>
      <c r="B17" s="13">
        <v>33</v>
      </c>
      <c r="C17" s="13">
        <v>53</v>
      </c>
      <c r="D17" s="13">
        <v>173</v>
      </c>
      <c r="E17" s="13">
        <v>193</v>
      </c>
      <c r="F17" s="14">
        <v>0.05</v>
      </c>
    </row>
    <row r="18" spans="1:6" ht="15.75" thickBot="1" x14ac:dyDescent="0.3">
      <c r="A18" s="17" t="s">
        <v>27</v>
      </c>
      <c r="B18" s="13">
        <v>51</v>
      </c>
      <c r="C18" s="13">
        <v>87</v>
      </c>
      <c r="D18" s="13">
        <v>266</v>
      </c>
      <c r="E18" s="13">
        <v>302</v>
      </c>
      <c r="F18" s="14">
        <v>0.12</v>
      </c>
    </row>
    <row r="19" spans="1:6" ht="15.75" thickBot="1" x14ac:dyDescent="0.3">
      <c r="A19" s="17" t="s">
        <v>28</v>
      </c>
      <c r="B19" s="13">
        <v>40</v>
      </c>
      <c r="C19" s="13">
        <v>56</v>
      </c>
      <c r="D19" s="13">
        <v>219</v>
      </c>
      <c r="E19" s="13">
        <v>235</v>
      </c>
      <c r="F19" s="14">
        <v>0.1</v>
      </c>
    </row>
    <row r="20" spans="1:6" ht="15.75" thickBot="1" x14ac:dyDescent="0.3">
      <c r="A20" s="17" t="s">
        <v>29</v>
      </c>
      <c r="B20" s="13">
        <v>52</v>
      </c>
      <c r="C20" s="13">
        <v>87</v>
      </c>
      <c r="D20" s="13">
        <v>267</v>
      </c>
      <c r="E20" s="13">
        <v>302</v>
      </c>
      <c r="F20" s="14">
        <v>0.11</v>
      </c>
    </row>
    <row r="21" spans="1:6" ht="15.75" thickBot="1" x14ac:dyDescent="0.3">
      <c r="A21" s="17" t="s">
        <v>31</v>
      </c>
      <c r="B21" s="13">
        <v>40</v>
      </c>
      <c r="C21" s="13">
        <v>60</v>
      </c>
      <c r="D21" s="13">
        <v>224</v>
      </c>
      <c r="E21" s="13">
        <v>243</v>
      </c>
      <c r="F21" s="14">
        <v>0.09</v>
      </c>
    </row>
    <row r="22" spans="1:6" ht="15.75" thickBot="1" x14ac:dyDescent="0.3">
      <c r="A22" s="17" t="s">
        <v>32</v>
      </c>
      <c r="B22" s="13">
        <v>9</v>
      </c>
      <c r="C22" s="13">
        <v>18</v>
      </c>
      <c r="D22" s="13">
        <v>54</v>
      </c>
      <c r="E22" s="13">
        <v>64</v>
      </c>
      <c r="F22" s="14">
        <v>0.03</v>
      </c>
    </row>
    <row r="23" spans="1:6" ht="15.75" thickBot="1" x14ac:dyDescent="0.3">
      <c r="A23" s="17" t="s">
        <v>33</v>
      </c>
      <c r="B23" s="13">
        <v>40</v>
      </c>
      <c r="C23" s="13">
        <v>48</v>
      </c>
      <c r="D23" s="13">
        <v>208</v>
      </c>
      <c r="E23" s="13">
        <v>216</v>
      </c>
      <c r="F23" s="14">
        <v>0.08</v>
      </c>
    </row>
    <row r="24" spans="1:6" ht="15.75" thickBot="1" x14ac:dyDescent="0.3">
      <c r="A24" s="17" t="s">
        <v>34</v>
      </c>
      <c r="B24" s="13">
        <v>24</v>
      </c>
      <c r="C24" s="13">
        <v>39</v>
      </c>
      <c r="D24" s="13">
        <v>131</v>
      </c>
      <c r="E24" s="13">
        <v>146</v>
      </c>
      <c r="F24" s="14">
        <v>0.05</v>
      </c>
    </row>
    <row r="25" spans="1:6" ht="15.75" thickBot="1" x14ac:dyDescent="0.3">
      <c r="A25" s="17" t="s">
        <v>35</v>
      </c>
      <c r="B25" s="13">
        <v>73</v>
      </c>
      <c r="C25" s="13">
        <v>109</v>
      </c>
      <c r="D25" s="13">
        <v>354</v>
      </c>
      <c r="E25" s="13">
        <v>390</v>
      </c>
      <c r="F25" s="14">
        <v>0.18</v>
      </c>
    </row>
    <row r="26" spans="1:6" ht="15.75" thickBot="1" x14ac:dyDescent="0.3">
      <c r="A26" s="17" t="s">
        <v>36</v>
      </c>
      <c r="B26" s="13">
        <v>7</v>
      </c>
      <c r="C26" s="13">
        <v>11</v>
      </c>
      <c r="D26" s="13">
        <v>44</v>
      </c>
      <c r="E26" s="13">
        <v>48</v>
      </c>
      <c r="F26" s="14">
        <v>0.02</v>
      </c>
    </row>
    <row r="27" spans="1:6" ht="15.75" thickBot="1" x14ac:dyDescent="0.3">
      <c r="A27" s="17" t="s">
        <v>37</v>
      </c>
      <c r="B27" s="13">
        <v>50</v>
      </c>
      <c r="C27" s="13">
        <v>64</v>
      </c>
      <c r="D27" s="13">
        <v>262</v>
      </c>
      <c r="E27" s="13">
        <v>276</v>
      </c>
      <c r="F27" s="14">
        <v>0.12</v>
      </c>
    </row>
    <row r="28" spans="1:6" ht="15.75" thickBot="1" x14ac:dyDescent="0.3">
      <c r="A28" s="17" t="s">
        <v>38</v>
      </c>
      <c r="B28" s="13">
        <v>51</v>
      </c>
      <c r="C28" s="13">
        <v>64</v>
      </c>
      <c r="D28" s="13">
        <v>267</v>
      </c>
      <c r="E28" s="13">
        <v>280</v>
      </c>
      <c r="F28" s="14">
        <v>0.14000000000000001</v>
      </c>
    </row>
    <row r="29" spans="1:6" ht="15.75" thickBot="1" x14ac:dyDescent="0.3">
      <c r="A29" s="18" t="s">
        <v>177</v>
      </c>
      <c r="B29" s="13">
        <v>42</v>
      </c>
      <c r="C29" s="13">
        <v>63</v>
      </c>
      <c r="D29" s="13">
        <v>216</v>
      </c>
      <c r="E29" s="13">
        <v>238</v>
      </c>
      <c r="F29" s="14">
        <v>0.1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B2A8B-9D3F-4C21-B9D4-E1347741BCD0}">
  <dimension ref="A1:G29"/>
  <sheetViews>
    <sheetView workbookViewId="0">
      <selection activeCell="A2" sqref="A2"/>
    </sheetView>
  </sheetViews>
  <sheetFormatPr defaultRowHeight="15" x14ac:dyDescent="0.25"/>
  <sheetData>
    <row r="1" spans="1:7" ht="15.75" thickBot="1" x14ac:dyDescent="0.3">
      <c r="A1" t="s">
        <v>269</v>
      </c>
    </row>
    <row r="2" spans="1:7" ht="15.75" thickBot="1" x14ac:dyDescent="0.3">
      <c r="A2" s="19" t="s">
        <v>8</v>
      </c>
      <c r="B2" s="20">
        <v>2019</v>
      </c>
      <c r="C2" s="20">
        <v>2020</v>
      </c>
      <c r="D2" s="20">
        <v>2021</v>
      </c>
      <c r="E2" s="20">
        <v>2022</v>
      </c>
      <c r="F2" s="20">
        <v>2023</v>
      </c>
      <c r="G2" s="21">
        <v>2024</v>
      </c>
    </row>
    <row r="3" spans="1:7" ht="15.75" thickBot="1" x14ac:dyDescent="0.3">
      <c r="A3" s="22" t="s">
        <v>10</v>
      </c>
      <c r="B3" s="13">
        <v>94</v>
      </c>
      <c r="C3" s="13">
        <v>129</v>
      </c>
      <c r="D3" s="13">
        <v>9</v>
      </c>
      <c r="E3" s="13">
        <v>-383</v>
      </c>
      <c r="F3" s="13">
        <v>344</v>
      </c>
      <c r="G3" s="23">
        <v>386</v>
      </c>
    </row>
    <row r="4" spans="1:7" ht="15.75" thickBot="1" x14ac:dyDescent="0.3">
      <c r="A4" s="22" t="s">
        <v>11</v>
      </c>
      <c r="B4" s="13">
        <v>149</v>
      </c>
      <c r="C4" s="13">
        <v>150</v>
      </c>
      <c r="D4" s="13">
        <v>-31</v>
      </c>
      <c r="E4" s="13">
        <v>26</v>
      </c>
      <c r="F4" s="13">
        <v>437</v>
      </c>
      <c r="G4" s="23">
        <v>291</v>
      </c>
    </row>
    <row r="5" spans="1:7" ht="15.75" thickBot="1" x14ac:dyDescent="0.3">
      <c r="A5" s="22" t="s">
        <v>12</v>
      </c>
      <c r="B5" s="13">
        <v>36</v>
      </c>
      <c r="C5" s="13">
        <v>60</v>
      </c>
      <c r="D5" s="13">
        <v>-117</v>
      </c>
      <c r="E5" s="13">
        <v>-513</v>
      </c>
      <c r="F5" s="13">
        <v>-106</v>
      </c>
      <c r="G5" s="23">
        <v>-48</v>
      </c>
    </row>
    <row r="6" spans="1:7" ht="15.75" thickBot="1" x14ac:dyDescent="0.3">
      <c r="A6" s="22" t="s">
        <v>14</v>
      </c>
      <c r="B6" s="13">
        <v>95</v>
      </c>
      <c r="C6" s="13">
        <v>133</v>
      </c>
      <c r="D6" s="13">
        <v>15</v>
      </c>
      <c r="E6" s="13">
        <v>-306</v>
      </c>
      <c r="F6" s="13">
        <v>286</v>
      </c>
      <c r="G6" s="23">
        <v>269</v>
      </c>
    </row>
    <row r="7" spans="1:7" ht="15.75" thickBot="1" x14ac:dyDescent="0.3">
      <c r="A7" s="22" t="s">
        <v>15</v>
      </c>
      <c r="B7" s="13">
        <v>71</v>
      </c>
      <c r="C7" s="13">
        <v>92</v>
      </c>
      <c r="D7" s="13">
        <v>-24</v>
      </c>
      <c r="E7" s="13">
        <v>-244</v>
      </c>
      <c r="F7" s="13">
        <v>347</v>
      </c>
      <c r="G7" s="23">
        <v>296</v>
      </c>
    </row>
    <row r="8" spans="1:7" ht="15.75" thickBot="1" x14ac:dyDescent="0.3">
      <c r="A8" s="22" t="s">
        <v>16</v>
      </c>
      <c r="B8" s="13">
        <v>54</v>
      </c>
      <c r="C8" s="13">
        <v>57</v>
      </c>
      <c r="D8" s="13">
        <v>-20</v>
      </c>
      <c r="E8" s="13">
        <v>136</v>
      </c>
      <c r="F8" s="13">
        <v>263</v>
      </c>
      <c r="G8" s="23">
        <v>142</v>
      </c>
    </row>
    <row r="9" spans="1:7" ht="15.75" thickBot="1" x14ac:dyDescent="0.3">
      <c r="A9" s="22" t="s">
        <v>17</v>
      </c>
      <c r="B9" s="13">
        <v>28</v>
      </c>
      <c r="C9" s="13">
        <v>41</v>
      </c>
      <c r="D9" s="13">
        <v>-11</v>
      </c>
      <c r="E9" s="13">
        <v>-122</v>
      </c>
      <c r="F9" s="13">
        <v>98</v>
      </c>
      <c r="G9" s="23">
        <v>110</v>
      </c>
    </row>
    <row r="10" spans="1:7" ht="15.75" thickBot="1" x14ac:dyDescent="0.3">
      <c r="A10" s="22" t="s">
        <v>18</v>
      </c>
      <c r="B10" s="13">
        <v>61</v>
      </c>
      <c r="C10" s="13">
        <v>65</v>
      </c>
      <c r="D10" s="13">
        <v>72</v>
      </c>
      <c r="E10" s="13">
        <v>49</v>
      </c>
      <c r="F10" s="13">
        <v>153</v>
      </c>
      <c r="G10" s="23">
        <v>168</v>
      </c>
    </row>
    <row r="11" spans="1:7" ht="15.75" thickBot="1" x14ac:dyDescent="0.3">
      <c r="A11" s="22" t="s">
        <v>19</v>
      </c>
      <c r="B11" s="13">
        <v>40</v>
      </c>
      <c r="C11" s="13">
        <v>83</v>
      </c>
      <c r="D11" s="13">
        <v>-34</v>
      </c>
      <c r="E11" s="13">
        <v>-139</v>
      </c>
      <c r="F11" s="13">
        <v>160</v>
      </c>
      <c r="G11" s="23">
        <v>140</v>
      </c>
    </row>
    <row r="12" spans="1:7" ht="15.75" thickBot="1" x14ac:dyDescent="0.3">
      <c r="A12" s="22" t="s">
        <v>20</v>
      </c>
      <c r="B12" s="13">
        <v>87</v>
      </c>
      <c r="C12" s="13">
        <v>122</v>
      </c>
      <c r="D12" s="13">
        <v>-84</v>
      </c>
      <c r="E12" s="13">
        <v>-470</v>
      </c>
      <c r="F12" s="13">
        <v>150</v>
      </c>
      <c r="G12" s="23">
        <v>313</v>
      </c>
    </row>
    <row r="13" spans="1:7" ht="15.75" thickBot="1" x14ac:dyDescent="0.3">
      <c r="A13" s="22" t="s">
        <v>21</v>
      </c>
      <c r="B13" s="13">
        <v>88</v>
      </c>
      <c r="C13" s="13">
        <v>182</v>
      </c>
      <c r="D13" s="13">
        <v>31</v>
      </c>
      <c r="E13" s="13">
        <v>252</v>
      </c>
      <c r="F13" s="13">
        <v>434</v>
      </c>
      <c r="G13" s="23">
        <v>218</v>
      </c>
    </row>
    <row r="14" spans="1:7" ht="15.75" thickBot="1" x14ac:dyDescent="0.3">
      <c r="A14" s="22" t="s">
        <v>22</v>
      </c>
      <c r="B14" s="13">
        <v>39</v>
      </c>
      <c r="C14" s="13">
        <v>69</v>
      </c>
      <c r="D14" s="13">
        <v>-148</v>
      </c>
      <c r="E14" s="13">
        <v>-556</v>
      </c>
      <c r="F14" s="13">
        <v>-63</v>
      </c>
      <c r="G14" s="23">
        <v>-28</v>
      </c>
    </row>
    <row r="15" spans="1:7" ht="15.75" thickBot="1" x14ac:dyDescent="0.3">
      <c r="A15" s="22" t="s">
        <v>23</v>
      </c>
      <c r="B15" s="13">
        <v>-13</v>
      </c>
      <c r="C15" s="13">
        <v>-1</v>
      </c>
      <c r="D15" s="13">
        <v>-210</v>
      </c>
      <c r="E15" s="13">
        <v>-663</v>
      </c>
      <c r="F15" s="13">
        <v>-191</v>
      </c>
      <c r="G15" s="23">
        <v>-177</v>
      </c>
    </row>
    <row r="16" spans="1:7" ht="15.75" thickBot="1" x14ac:dyDescent="0.3">
      <c r="A16" s="22" t="s">
        <v>24</v>
      </c>
      <c r="B16" s="13">
        <v>234</v>
      </c>
      <c r="C16" s="13">
        <v>220</v>
      </c>
      <c r="D16" s="13">
        <v>-20</v>
      </c>
      <c r="E16" s="13">
        <v>47</v>
      </c>
      <c r="F16" s="13">
        <v>807</v>
      </c>
      <c r="G16" s="23">
        <v>612</v>
      </c>
    </row>
    <row r="17" spans="1:7" ht="15.75" thickBot="1" x14ac:dyDescent="0.3">
      <c r="A17" s="22" t="s">
        <v>26</v>
      </c>
      <c r="B17" s="13">
        <v>142</v>
      </c>
      <c r="C17" s="13">
        <v>171</v>
      </c>
      <c r="D17" s="13">
        <v>-18</v>
      </c>
      <c r="E17" s="13">
        <v>-178</v>
      </c>
      <c r="F17" s="13">
        <v>351</v>
      </c>
      <c r="G17" s="23">
        <v>239</v>
      </c>
    </row>
    <row r="18" spans="1:7" ht="15.75" thickBot="1" x14ac:dyDescent="0.3">
      <c r="A18" s="22" t="s">
        <v>27</v>
      </c>
      <c r="B18" s="13">
        <v>11</v>
      </c>
      <c r="C18" s="13">
        <v>-79</v>
      </c>
      <c r="D18" s="13">
        <v>-100</v>
      </c>
      <c r="E18" s="13">
        <v>-307</v>
      </c>
      <c r="F18" s="13">
        <v>172</v>
      </c>
      <c r="G18" s="23">
        <v>-99</v>
      </c>
    </row>
    <row r="19" spans="1:7" ht="15.75" thickBot="1" x14ac:dyDescent="0.3">
      <c r="A19" s="22" t="s">
        <v>28</v>
      </c>
      <c r="B19" s="13">
        <v>71</v>
      </c>
      <c r="C19" s="13">
        <v>120</v>
      </c>
      <c r="D19" s="13">
        <v>-61</v>
      </c>
      <c r="E19" s="13">
        <v>-365</v>
      </c>
      <c r="F19" s="13">
        <v>264</v>
      </c>
      <c r="G19" s="23">
        <v>371</v>
      </c>
    </row>
    <row r="20" spans="1:7" ht="15.75" thickBot="1" x14ac:dyDescent="0.3">
      <c r="A20" s="22" t="s">
        <v>29</v>
      </c>
      <c r="B20" s="13">
        <v>45</v>
      </c>
      <c r="C20" s="13">
        <v>76</v>
      </c>
      <c r="D20" s="13">
        <v>-30</v>
      </c>
      <c r="E20" s="13">
        <v>-139</v>
      </c>
      <c r="F20" s="13">
        <v>285</v>
      </c>
      <c r="G20" s="23">
        <v>169</v>
      </c>
    </row>
    <row r="21" spans="1:7" ht="15.75" thickBot="1" x14ac:dyDescent="0.3">
      <c r="A21" s="22" t="s">
        <v>31</v>
      </c>
      <c r="B21" s="13">
        <v>118</v>
      </c>
      <c r="C21" s="13">
        <v>146</v>
      </c>
      <c r="D21" s="13">
        <v>-45</v>
      </c>
      <c r="E21" s="13">
        <v>-48</v>
      </c>
      <c r="F21" s="13">
        <v>540</v>
      </c>
      <c r="G21" s="23">
        <v>313</v>
      </c>
    </row>
    <row r="22" spans="1:7" ht="15.75" thickBot="1" x14ac:dyDescent="0.3">
      <c r="A22" s="22" t="s">
        <v>32</v>
      </c>
      <c r="B22" s="13">
        <v>50</v>
      </c>
      <c r="C22" s="13">
        <v>49</v>
      </c>
      <c r="D22" s="13">
        <v>110</v>
      </c>
      <c r="E22" s="13">
        <v>-96</v>
      </c>
      <c r="F22" s="13">
        <v>48</v>
      </c>
      <c r="G22" s="23">
        <v>55</v>
      </c>
    </row>
    <row r="23" spans="1:7" ht="15.75" thickBot="1" x14ac:dyDescent="0.3">
      <c r="A23" s="22" t="s">
        <v>33</v>
      </c>
      <c r="B23" s="13">
        <v>-30</v>
      </c>
      <c r="C23" s="13">
        <v>5</v>
      </c>
      <c r="D23" s="13">
        <v>-118</v>
      </c>
      <c r="E23" s="13">
        <v>-302</v>
      </c>
      <c r="F23" s="13">
        <v>-150</v>
      </c>
      <c r="G23" s="23">
        <v>-75</v>
      </c>
    </row>
    <row r="24" spans="1:7" ht="15.75" thickBot="1" x14ac:dyDescent="0.3">
      <c r="A24" s="22" t="s">
        <v>34</v>
      </c>
      <c r="B24" s="13">
        <v>74</v>
      </c>
      <c r="C24" s="13">
        <v>114</v>
      </c>
      <c r="D24" s="13">
        <v>-102</v>
      </c>
      <c r="E24" s="13">
        <v>-79</v>
      </c>
      <c r="F24" s="13">
        <v>361</v>
      </c>
      <c r="G24" s="23">
        <v>237</v>
      </c>
    </row>
    <row r="25" spans="1:7" ht="15.75" thickBot="1" x14ac:dyDescent="0.3">
      <c r="A25" s="22" t="s">
        <v>35</v>
      </c>
      <c r="B25" s="13">
        <v>38</v>
      </c>
      <c r="C25" s="13">
        <v>76</v>
      </c>
      <c r="D25" s="13">
        <v>-91</v>
      </c>
      <c r="E25" s="13">
        <v>-203</v>
      </c>
      <c r="F25" s="13">
        <v>-23</v>
      </c>
      <c r="G25" s="23">
        <v>-32</v>
      </c>
    </row>
    <row r="26" spans="1:7" ht="15.75" thickBot="1" x14ac:dyDescent="0.3">
      <c r="A26" s="22" t="s">
        <v>36</v>
      </c>
      <c r="B26" s="13">
        <v>47</v>
      </c>
      <c r="C26" s="13">
        <v>58</v>
      </c>
      <c r="D26" s="13">
        <v>97</v>
      </c>
      <c r="E26" s="13">
        <v>-44</v>
      </c>
      <c r="F26" s="13">
        <v>131</v>
      </c>
      <c r="G26" s="23">
        <v>117</v>
      </c>
    </row>
    <row r="27" spans="1:7" ht="15.75" thickBot="1" x14ac:dyDescent="0.3">
      <c r="A27" s="22" t="s">
        <v>37</v>
      </c>
      <c r="B27" s="13">
        <v>41</v>
      </c>
      <c r="C27" s="13">
        <v>90</v>
      </c>
      <c r="D27" s="13">
        <v>-123</v>
      </c>
      <c r="E27" s="13">
        <v>-507</v>
      </c>
      <c r="F27" s="13">
        <v>37</v>
      </c>
      <c r="G27" s="23">
        <v>86</v>
      </c>
    </row>
    <row r="28" spans="1:7" ht="15.75" thickBot="1" x14ac:dyDescent="0.3">
      <c r="A28" s="22" t="s">
        <v>38</v>
      </c>
      <c r="B28" s="13">
        <v>47</v>
      </c>
      <c r="C28" s="13">
        <v>105</v>
      </c>
      <c r="D28" s="13">
        <v>-103</v>
      </c>
      <c r="E28" s="13">
        <v>-482</v>
      </c>
      <c r="F28" s="13">
        <v>-23</v>
      </c>
      <c r="G28" s="23">
        <v>23</v>
      </c>
    </row>
    <row r="29" spans="1:7" ht="15.75" thickBot="1" x14ac:dyDescent="0.3">
      <c r="A29" s="22" t="s">
        <v>177</v>
      </c>
      <c r="B29" s="13">
        <v>66</v>
      </c>
      <c r="C29" s="13">
        <v>90</v>
      </c>
      <c r="D29" s="13">
        <v>-44</v>
      </c>
      <c r="E29" s="13">
        <v>-217</v>
      </c>
      <c r="F29" s="13">
        <v>197</v>
      </c>
      <c r="G29" s="23">
        <v>158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AC22-48BA-4DC6-92A2-6E908E903144}">
  <dimension ref="A1:C11"/>
  <sheetViews>
    <sheetView workbookViewId="0">
      <selection activeCell="C3" sqref="C3"/>
    </sheetView>
  </sheetViews>
  <sheetFormatPr defaultRowHeight="15" x14ac:dyDescent="0.25"/>
  <cols>
    <col min="1" max="1" width="10.140625" customWidth="1"/>
  </cols>
  <sheetData>
    <row r="1" spans="1:3" x14ac:dyDescent="0.25">
      <c r="A1" t="s">
        <v>226</v>
      </c>
    </row>
    <row r="2" spans="1:3" x14ac:dyDescent="0.25">
      <c r="A2" s="2" t="s">
        <v>40</v>
      </c>
      <c r="B2" s="2" t="s">
        <v>41</v>
      </c>
      <c r="C2" s="2" t="s">
        <v>227</v>
      </c>
    </row>
    <row r="3" spans="1:3" x14ac:dyDescent="0.25">
      <c r="A3" s="2" t="s">
        <v>42</v>
      </c>
      <c r="B3" s="2">
        <v>2030</v>
      </c>
      <c r="C3" s="2">
        <v>425.93</v>
      </c>
    </row>
    <row r="4" spans="1:3" x14ac:dyDescent="0.25">
      <c r="A4" s="2" t="s">
        <v>42</v>
      </c>
      <c r="B4" s="2">
        <v>2028</v>
      </c>
      <c r="C4" s="2">
        <v>328.05</v>
      </c>
    </row>
    <row r="5" spans="1:3" x14ac:dyDescent="0.25">
      <c r="A5" s="2" t="s">
        <v>43</v>
      </c>
      <c r="B5" s="2">
        <v>2030</v>
      </c>
      <c r="C5" s="2">
        <v>284.16000000000003</v>
      </c>
    </row>
    <row r="6" spans="1:3" x14ac:dyDescent="0.25">
      <c r="A6" s="2" t="s">
        <v>42</v>
      </c>
      <c r="B6" s="2">
        <v>2025</v>
      </c>
      <c r="C6" s="2">
        <v>221.95</v>
      </c>
    </row>
    <row r="7" spans="1:3" x14ac:dyDescent="0.25">
      <c r="A7" s="2" t="s">
        <v>43</v>
      </c>
      <c r="B7" s="2">
        <v>2028</v>
      </c>
      <c r="C7" s="2">
        <v>219.46</v>
      </c>
    </row>
    <row r="8" spans="1:3" x14ac:dyDescent="0.25">
      <c r="A8" s="2" t="s">
        <v>43</v>
      </c>
      <c r="B8" s="2">
        <v>2025</v>
      </c>
      <c r="C8" s="2">
        <v>169.28</v>
      </c>
    </row>
    <row r="9" spans="1:3" x14ac:dyDescent="0.25">
      <c r="A9" s="2" t="s">
        <v>44</v>
      </c>
      <c r="B9" s="2">
        <v>2030</v>
      </c>
      <c r="C9" s="2">
        <v>135.78</v>
      </c>
    </row>
    <row r="10" spans="1:3" x14ac:dyDescent="0.25">
      <c r="A10" s="2" t="s">
        <v>44</v>
      </c>
      <c r="B10" s="2">
        <v>2028</v>
      </c>
      <c r="C10" s="2">
        <v>115.71</v>
      </c>
    </row>
    <row r="11" spans="1:3" x14ac:dyDescent="0.25">
      <c r="A11" s="2" t="s">
        <v>44</v>
      </c>
      <c r="B11" s="2">
        <v>2025</v>
      </c>
      <c r="C11" s="2">
        <v>91.6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EE6AE-2EDF-4FE4-A08C-16AA367DAA41}">
  <dimension ref="A1:F5"/>
  <sheetViews>
    <sheetView workbookViewId="0">
      <selection activeCell="H6" sqref="H6"/>
    </sheetView>
  </sheetViews>
  <sheetFormatPr defaultRowHeight="15" x14ac:dyDescent="0.25"/>
  <cols>
    <col min="1" max="1" width="16" bestFit="1" customWidth="1"/>
    <col min="2" max="2" width="22.7109375" bestFit="1" customWidth="1"/>
    <col min="3" max="3" width="30" bestFit="1" customWidth="1"/>
    <col min="4" max="4" width="14.85546875" bestFit="1" customWidth="1"/>
    <col min="5" max="5" width="31.140625" bestFit="1" customWidth="1"/>
    <col min="6" max="6" width="31.42578125" bestFit="1" customWidth="1"/>
  </cols>
  <sheetData>
    <row r="1" spans="1:6" x14ac:dyDescent="0.25">
      <c r="A1" t="s">
        <v>228</v>
      </c>
    </row>
    <row r="2" spans="1:6" x14ac:dyDescent="0.25">
      <c r="A2" s="2" t="s">
        <v>41</v>
      </c>
      <c r="B2" s="2" t="s">
        <v>45</v>
      </c>
      <c r="C2" s="2" t="s">
        <v>46</v>
      </c>
      <c r="D2" s="2" t="s">
        <v>47</v>
      </c>
      <c r="E2" s="2" t="s">
        <v>48</v>
      </c>
      <c r="F2" s="2" t="s">
        <v>49</v>
      </c>
    </row>
    <row r="3" spans="1:6" x14ac:dyDescent="0.25">
      <c r="A3" s="2">
        <v>2010</v>
      </c>
      <c r="B3" s="31">
        <v>0.16399999999999901</v>
      </c>
      <c r="C3" s="31">
        <v>0.48830000000000001</v>
      </c>
      <c r="D3" s="31">
        <v>0.29010000000000002</v>
      </c>
      <c r="E3" s="31">
        <v>4.7500000000000001E-2</v>
      </c>
      <c r="F3" s="31">
        <v>8.0000000000000002E-3</v>
      </c>
    </row>
    <row r="4" spans="1:6" x14ac:dyDescent="0.25">
      <c r="A4" s="2">
        <v>2024</v>
      </c>
      <c r="B4" s="31">
        <v>0.1784</v>
      </c>
      <c r="C4" s="31">
        <v>0.32099999999999901</v>
      </c>
      <c r="D4" s="31">
        <v>0.22950000000000001</v>
      </c>
      <c r="E4" s="31">
        <v>0.17510000000000001</v>
      </c>
      <c r="F4" s="31">
        <v>9.35E-2</v>
      </c>
    </row>
    <row r="5" spans="1:6" x14ac:dyDescent="0.25">
      <c r="A5" s="2">
        <v>2030</v>
      </c>
      <c r="B5" s="31">
        <v>0.17</v>
      </c>
      <c r="C5" s="31">
        <v>0.19</v>
      </c>
      <c r="D5" s="31">
        <v>0.16</v>
      </c>
      <c r="E5" s="31">
        <v>0.34</v>
      </c>
      <c r="F5" s="31">
        <v>0.14000000000000001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759D3-653B-4AAA-87DA-E6FD131B01CE}">
  <dimension ref="A1:H168"/>
  <sheetViews>
    <sheetView workbookViewId="0">
      <selection activeCell="A11" sqref="A11"/>
    </sheetView>
  </sheetViews>
  <sheetFormatPr defaultRowHeight="15" x14ac:dyDescent="0.25"/>
  <cols>
    <col min="1" max="1" width="71.42578125" bestFit="1" customWidth="1"/>
    <col min="2" max="2" width="12" bestFit="1" customWidth="1"/>
    <col min="3" max="3" width="12" customWidth="1"/>
    <col min="4" max="4" width="5.85546875" bestFit="1" customWidth="1"/>
    <col min="5" max="5" width="24.7109375" bestFit="1" customWidth="1"/>
    <col min="6" max="6" width="29.85546875" bestFit="1" customWidth="1"/>
  </cols>
  <sheetData>
    <row r="1" spans="1:8" x14ac:dyDescent="0.25">
      <c r="A1" s="1" t="s">
        <v>230</v>
      </c>
    </row>
    <row r="2" spans="1:8" ht="15" customHeight="1" x14ac:dyDescent="0.25">
      <c r="A2" s="48">
        <v>2018</v>
      </c>
      <c r="B2" s="48"/>
      <c r="C2" s="48"/>
      <c r="D2" s="48"/>
      <c r="E2" s="48"/>
      <c r="F2" s="48"/>
      <c r="H2" s="26"/>
    </row>
    <row r="3" spans="1:8" ht="174.75" hidden="1" customHeight="1" x14ac:dyDescent="0.25">
      <c r="A3" s="29" t="s">
        <v>214</v>
      </c>
      <c r="B3" s="29" t="s">
        <v>218</v>
      </c>
      <c r="C3" s="29" t="s">
        <v>217</v>
      </c>
      <c r="D3" s="29" t="s">
        <v>215</v>
      </c>
      <c r="E3" s="29" t="s">
        <v>216</v>
      </c>
      <c r="F3" s="29" t="s">
        <v>219</v>
      </c>
      <c r="H3" s="26"/>
    </row>
    <row r="4" spans="1:8" ht="15" hidden="1" customHeight="1" x14ac:dyDescent="0.25">
      <c r="A4" t="s">
        <v>1</v>
      </c>
      <c r="B4">
        <v>8850.5210000000079</v>
      </c>
      <c r="C4" s="30">
        <f>B4/1000</f>
        <v>8.8505210000000076</v>
      </c>
      <c r="D4" t="s">
        <v>193</v>
      </c>
      <c r="E4" t="s">
        <v>194</v>
      </c>
      <c r="F4" t="s">
        <v>1</v>
      </c>
      <c r="H4" s="26"/>
    </row>
    <row r="5" spans="1:8" ht="15" hidden="1" customHeight="1" x14ac:dyDescent="0.25">
      <c r="A5" t="s">
        <v>195</v>
      </c>
      <c r="B5">
        <v>3145735.6409999998</v>
      </c>
      <c r="C5" s="30">
        <f t="shared" ref="C5:C68" si="0">B5/1000</f>
        <v>3145.7356409999998</v>
      </c>
      <c r="D5" t="s">
        <v>193</v>
      </c>
      <c r="E5" t="s">
        <v>194</v>
      </c>
      <c r="F5" t="s">
        <v>195</v>
      </c>
      <c r="H5" s="26"/>
    </row>
    <row r="6" spans="1:8" ht="15" hidden="1" customHeight="1" x14ac:dyDescent="0.25">
      <c r="A6" t="s">
        <v>196</v>
      </c>
      <c r="B6">
        <v>45.884</v>
      </c>
      <c r="C6" s="30">
        <f t="shared" si="0"/>
        <v>4.5884000000000001E-2</v>
      </c>
      <c r="D6" t="s">
        <v>193</v>
      </c>
      <c r="E6" t="s">
        <v>194</v>
      </c>
      <c r="F6" t="s">
        <v>196</v>
      </c>
      <c r="H6" s="26"/>
    </row>
    <row r="7" spans="1:8" ht="15" hidden="1" customHeight="1" x14ac:dyDescent="0.25">
      <c r="A7" t="s">
        <v>197</v>
      </c>
      <c r="B7">
        <v>5683.1710000000003</v>
      </c>
      <c r="C7" s="30">
        <f t="shared" si="0"/>
        <v>5.6831710000000006</v>
      </c>
      <c r="D7" t="s">
        <v>193</v>
      </c>
      <c r="E7" t="s">
        <v>194</v>
      </c>
      <c r="F7" t="s">
        <v>197</v>
      </c>
      <c r="H7" s="26"/>
    </row>
    <row r="8" spans="1:8" ht="15" hidden="1" customHeight="1" x14ac:dyDescent="0.25">
      <c r="A8" t="s">
        <v>47</v>
      </c>
      <c r="B8">
        <v>2270729.7280000001</v>
      </c>
      <c r="C8" s="30">
        <f t="shared" si="0"/>
        <v>2270.7297280000003</v>
      </c>
      <c r="D8" t="s">
        <v>193</v>
      </c>
      <c r="E8" t="s">
        <v>194</v>
      </c>
      <c r="F8" t="s">
        <v>47</v>
      </c>
      <c r="H8" s="26"/>
    </row>
    <row r="9" spans="1:8" x14ac:dyDescent="0.25">
      <c r="A9" t="s">
        <v>198</v>
      </c>
      <c r="B9">
        <v>6019441.2710000016</v>
      </c>
      <c r="C9" s="30">
        <f t="shared" si="0"/>
        <v>6019.4412710000015</v>
      </c>
      <c r="D9" t="s">
        <v>193</v>
      </c>
      <c r="E9" t="s">
        <v>194</v>
      </c>
      <c r="F9" t="s">
        <v>198</v>
      </c>
      <c r="H9" s="26"/>
    </row>
    <row r="10" spans="1:8" x14ac:dyDescent="0.25">
      <c r="A10" t="s">
        <v>199</v>
      </c>
      <c r="B10">
        <v>63309.268000000011</v>
      </c>
      <c r="C10" s="30">
        <f t="shared" si="0"/>
        <v>63.30926800000001</v>
      </c>
      <c r="D10" t="s">
        <v>193</v>
      </c>
      <c r="E10" t="s">
        <v>194</v>
      </c>
      <c r="F10" t="s">
        <v>199</v>
      </c>
      <c r="H10" s="26"/>
    </row>
    <row r="11" spans="1:8" x14ac:dyDescent="0.25">
      <c r="A11" t="s">
        <v>200</v>
      </c>
      <c r="B11">
        <v>1070632.23</v>
      </c>
      <c r="C11" s="30">
        <f t="shared" si="0"/>
        <v>1070.6322299999999</v>
      </c>
      <c r="D11" t="s">
        <v>193</v>
      </c>
      <c r="E11" t="s">
        <v>194</v>
      </c>
      <c r="F11" t="s">
        <v>200</v>
      </c>
      <c r="H11" s="26"/>
    </row>
    <row r="12" spans="1:8" x14ac:dyDescent="0.25">
      <c r="A12" t="s">
        <v>195</v>
      </c>
      <c r="B12">
        <v>690032.22400000005</v>
      </c>
      <c r="C12" s="30">
        <f t="shared" si="0"/>
        <v>690.03222400000004</v>
      </c>
      <c r="D12" t="s">
        <v>193</v>
      </c>
      <c r="E12" t="s">
        <v>201</v>
      </c>
      <c r="F12" t="s">
        <v>195</v>
      </c>
    </row>
    <row r="13" spans="1:8" x14ac:dyDescent="0.25">
      <c r="A13" t="s">
        <v>196</v>
      </c>
      <c r="B13">
        <v>12517.404</v>
      </c>
      <c r="C13" s="30">
        <f t="shared" si="0"/>
        <v>12.517404000000001</v>
      </c>
      <c r="D13" t="s">
        <v>193</v>
      </c>
      <c r="E13" t="s">
        <v>201</v>
      </c>
      <c r="F13" t="s">
        <v>196</v>
      </c>
    </row>
    <row r="14" spans="1:8" x14ac:dyDescent="0.25">
      <c r="A14" t="s">
        <v>197</v>
      </c>
      <c r="B14">
        <v>155860.00899999999</v>
      </c>
      <c r="C14" s="30">
        <f t="shared" si="0"/>
        <v>155.86000899999999</v>
      </c>
      <c r="D14" t="s">
        <v>193</v>
      </c>
      <c r="E14" t="s">
        <v>201</v>
      </c>
      <c r="F14" t="s">
        <v>197</v>
      </c>
    </row>
    <row r="15" spans="1:8" x14ac:dyDescent="0.25">
      <c r="A15" t="s">
        <v>198</v>
      </c>
      <c r="B15">
        <v>367159.886</v>
      </c>
      <c r="C15" s="30">
        <f t="shared" si="0"/>
        <v>367.15988599999997</v>
      </c>
      <c r="D15" t="s">
        <v>193</v>
      </c>
      <c r="E15" t="s">
        <v>201</v>
      </c>
      <c r="F15" t="s">
        <v>198</v>
      </c>
    </row>
    <row r="16" spans="1:8" x14ac:dyDescent="0.25">
      <c r="A16" t="s">
        <v>199</v>
      </c>
      <c r="B16">
        <v>2566713.9619999998</v>
      </c>
      <c r="C16" s="30">
        <f t="shared" si="0"/>
        <v>2566.7139619999998</v>
      </c>
      <c r="D16" t="s">
        <v>193</v>
      </c>
      <c r="E16" t="s">
        <v>201</v>
      </c>
      <c r="F16" t="s">
        <v>199</v>
      </c>
    </row>
    <row r="17" spans="1:6" x14ac:dyDescent="0.25">
      <c r="A17" t="s">
        <v>200</v>
      </c>
      <c r="B17">
        <v>1350132.2409999999</v>
      </c>
      <c r="C17" s="30">
        <f t="shared" si="0"/>
        <v>1350.132241</v>
      </c>
      <c r="D17" t="s">
        <v>193</v>
      </c>
      <c r="E17" t="s">
        <v>201</v>
      </c>
      <c r="F17" t="s">
        <v>200</v>
      </c>
    </row>
    <row r="18" spans="1:6" x14ac:dyDescent="0.25">
      <c r="A18" t="s">
        <v>1</v>
      </c>
      <c r="B18">
        <v>38375.267</v>
      </c>
      <c r="C18" s="30">
        <f t="shared" si="0"/>
        <v>38.375267000000001</v>
      </c>
      <c r="D18" t="s">
        <v>202</v>
      </c>
      <c r="E18" t="s">
        <v>1</v>
      </c>
      <c r="F18" t="s">
        <v>203</v>
      </c>
    </row>
    <row r="19" spans="1:6" x14ac:dyDescent="0.25">
      <c r="A19" t="s">
        <v>195</v>
      </c>
      <c r="B19">
        <v>1179854.338</v>
      </c>
      <c r="C19" s="30">
        <f t="shared" si="0"/>
        <v>1179.8543380000001</v>
      </c>
      <c r="D19" t="s">
        <v>202</v>
      </c>
      <c r="E19" t="s">
        <v>195</v>
      </c>
      <c r="F19" t="s">
        <v>203</v>
      </c>
    </row>
    <row r="20" spans="1:6" x14ac:dyDescent="0.25">
      <c r="A20" t="s">
        <v>196</v>
      </c>
      <c r="B20">
        <v>19085.240000000002</v>
      </c>
      <c r="C20" s="30">
        <f t="shared" si="0"/>
        <v>19.085240000000002</v>
      </c>
      <c r="D20" t="s">
        <v>202</v>
      </c>
      <c r="E20" t="s">
        <v>196</v>
      </c>
      <c r="F20" t="s">
        <v>203</v>
      </c>
    </row>
    <row r="21" spans="1:6" x14ac:dyDescent="0.25">
      <c r="A21" t="s">
        <v>197</v>
      </c>
      <c r="B21">
        <v>107474.94899999999</v>
      </c>
      <c r="C21" s="30">
        <f t="shared" si="0"/>
        <v>107.474949</v>
      </c>
      <c r="D21" t="s">
        <v>202</v>
      </c>
      <c r="E21" t="s">
        <v>197</v>
      </c>
      <c r="F21" t="s">
        <v>203</v>
      </c>
    </row>
    <row r="22" spans="1:6" x14ac:dyDescent="0.25">
      <c r="A22" t="s">
        <v>47</v>
      </c>
      <c r="B22">
        <v>2270729.7280000001</v>
      </c>
      <c r="C22" s="30">
        <f t="shared" si="0"/>
        <v>2270.7297280000003</v>
      </c>
      <c r="D22" t="s">
        <v>202</v>
      </c>
      <c r="E22" t="s">
        <v>47</v>
      </c>
      <c r="F22" t="s">
        <v>203</v>
      </c>
    </row>
    <row r="23" spans="1:6" x14ac:dyDescent="0.25">
      <c r="A23" t="s">
        <v>198</v>
      </c>
      <c r="B23">
        <v>217659.14</v>
      </c>
      <c r="C23" s="30">
        <f t="shared" si="0"/>
        <v>217.65914000000001</v>
      </c>
      <c r="D23" t="s">
        <v>202</v>
      </c>
      <c r="E23" t="s">
        <v>198</v>
      </c>
      <c r="F23" t="s">
        <v>203</v>
      </c>
    </row>
    <row r="24" spans="1:6" x14ac:dyDescent="0.25">
      <c r="A24" t="s">
        <v>199</v>
      </c>
      <c r="B24">
        <v>1416567.818</v>
      </c>
      <c r="C24" s="30">
        <f t="shared" si="0"/>
        <v>1416.567818</v>
      </c>
      <c r="D24" t="s">
        <v>202</v>
      </c>
      <c r="E24" t="s">
        <v>199</v>
      </c>
      <c r="F24" t="s">
        <v>203</v>
      </c>
    </row>
    <row r="25" spans="1:6" x14ac:dyDescent="0.25">
      <c r="A25" t="s">
        <v>200</v>
      </c>
      <c r="B25">
        <v>1660969.3940000001</v>
      </c>
      <c r="C25" s="30">
        <f t="shared" si="0"/>
        <v>1660.9693940000002</v>
      </c>
      <c r="D25" t="s">
        <v>202</v>
      </c>
      <c r="E25" t="s">
        <v>200</v>
      </c>
      <c r="F25" t="s">
        <v>203</v>
      </c>
    </row>
    <row r="26" spans="1:6" x14ac:dyDescent="0.25">
      <c r="A26" t="s">
        <v>1</v>
      </c>
      <c r="B26">
        <v>0</v>
      </c>
      <c r="C26" s="30">
        <f t="shared" si="0"/>
        <v>0</v>
      </c>
      <c r="D26" t="s">
        <v>202</v>
      </c>
      <c r="E26" t="s">
        <v>1</v>
      </c>
      <c r="F26" t="s">
        <v>204</v>
      </c>
    </row>
    <row r="27" spans="1:6" x14ac:dyDescent="0.25">
      <c r="A27" t="s">
        <v>195</v>
      </c>
      <c r="B27">
        <v>2655913.5269999998</v>
      </c>
      <c r="C27" s="30">
        <f t="shared" si="0"/>
        <v>2655.9135269999997</v>
      </c>
      <c r="D27" t="s">
        <v>202</v>
      </c>
      <c r="E27" t="s">
        <v>195</v>
      </c>
      <c r="F27" t="s">
        <v>204</v>
      </c>
    </row>
    <row r="28" spans="1:6" x14ac:dyDescent="0.25">
      <c r="A28" t="s">
        <v>196</v>
      </c>
      <c r="B28">
        <v>0</v>
      </c>
      <c r="C28" s="30">
        <f t="shared" si="0"/>
        <v>0</v>
      </c>
      <c r="D28" t="s">
        <v>202</v>
      </c>
      <c r="E28" t="s">
        <v>196</v>
      </c>
      <c r="F28" t="s">
        <v>204</v>
      </c>
    </row>
    <row r="29" spans="1:6" x14ac:dyDescent="0.25">
      <c r="A29" t="s">
        <v>197</v>
      </c>
      <c r="B29">
        <v>54068.231</v>
      </c>
      <c r="C29" s="30">
        <f t="shared" si="0"/>
        <v>54.068230999999997</v>
      </c>
      <c r="D29" t="s">
        <v>202</v>
      </c>
      <c r="E29" t="s">
        <v>197</v>
      </c>
      <c r="F29" t="s">
        <v>204</v>
      </c>
    </row>
    <row r="30" spans="1:6" x14ac:dyDescent="0.25">
      <c r="A30" t="s">
        <v>47</v>
      </c>
      <c r="B30">
        <v>0</v>
      </c>
      <c r="C30" s="30">
        <f t="shared" si="0"/>
        <v>0</v>
      </c>
      <c r="D30" t="s">
        <v>202</v>
      </c>
      <c r="E30" t="s">
        <v>47</v>
      </c>
      <c r="F30" t="s">
        <v>204</v>
      </c>
    </row>
    <row r="31" spans="1:6" x14ac:dyDescent="0.25">
      <c r="A31" t="s">
        <v>198</v>
      </c>
      <c r="B31">
        <v>6168942.0170000019</v>
      </c>
      <c r="C31" s="30">
        <f t="shared" si="0"/>
        <v>6168.9420170000021</v>
      </c>
      <c r="D31" t="s">
        <v>202</v>
      </c>
      <c r="E31" t="s">
        <v>198</v>
      </c>
      <c r="F31" t="s">
        <v>204</v>
      </c>
    </row>
    <row r="32" spans="1:6" x14ac:dyDescent="0.25">
      <c r="A32" t="s">
        <v>199</v>
      </c>
      <c r="B32">
        <v>1213455.412</v>
      </c>
      <c r="C32" s="30">
        <f t="shared" si="0"/>
        <v>1213.455412</v>
      </c>
      <c r="D32" t="s">
        <v>202</v>
      </c>
      <c r="E32" t="s">
        <v>199</v>
      </c>
      <c r="F32" t="s">
        <v>204</v>
      </c>
    </row>
    <row r="33" spans="1:6" x14ac:dyDescent="0.25">
      <c r="A33" t="s">
        <v>200</v>
      </c>
      <c r="B33">
        <v>759795.07699999982</v>
      </c>
      <c r="C33" s="30">
        <f t="shared" si="0"/>
        <v>759.79507699999976</v>
      </c>
      <c r="D33" t="s">
        <v>202</v>
      </c>
      <c r="E33" t="s">
        <v>200</v>
      </c>
      <c r="F33" t="s">
        <v>204</v>
      </c>
    </row>
    <row r="34" spans="1:6" x14ac:dyDescent="0.25">
      <c r="A34" t="s">
        <v>1</v>
      </c>
      <c r="B34">
        <v>220774.88399999999</v>
      </c>
      <c r="C34" s="30">
        <f t="shared" si="0"/>
        <v>220.77488399999999</v>
      </c>
      <c r="D34" t="s">
        <v>205</v>
      </c>
      <c r="E34" t="s">
        <v>203</v>
      </c>
      <c r="F34" t="s">
        <v>206</v>
      </c>
    </row>
    <row r="35" spans="1:6" x14ac:dyDescent="0.25">
      <c r="A35" t="s">
        <v>195</v>
      </c>
      <c r="B35">
        <v>205882.43700000001</v>
      </c>
      <c r="C35" s="30">
        <f t="shared" si="0"/>
        <v>205.88243700000001</v>
      </c>
      <c r="D35" t="s">
        <v>205</v>
      </c>
      <c r="E35" t="s">
        <v>204</v>
      </c>
      <c r="F35" t="s">
        <v>206</v>
      </c>
    </row>
    <row r="36" spans="1:6" x14ac:dyDescent="0.25">
      <c r="A36" t="s">
        <v>196</v>
      </c>
      <c r="B36">
        <v>52035.196000000004</v>
      </c>
      <c r="C36" s="30">
        <f t="shared" si="0"/>
        <v>52.035196000000006</v>
      </c>
      <c r="D36" t="s">
        <v>205</v>
      </c>
      <c r="E36" t="s">
        <v>203</v>
      </c>
      <c r="F36" t="s">
        <v>206</v>
      </c>
    </row>
    <row r="37" spans="1:6" x14ac:dyDescent="0.25">
      <c r="A37" t="s">
        <v>197</v>
      </c>
      <c r="B37">
        <v>375.38900000000001</v>
      </c>
      <c r="C37" s="30">
        <f t="shared" si="0"/>
        <v>0.37538900000000003</v>
      </c>
      <c r="D37" t="s">
        <v>205</v>
      </c>
      <c r="E37" t="s">
        <v>204</v>
      </c>
      <c r="F37" t="s">
        <v>206</v>
      </c>
    </row>
    <row r="38" spans="1:6" x14ac:dyDescent="0.25">
      <c r="A38" t="s">
        <v>198</v>
      </c>
      <c r="B38">
        <v>290478.21899999998</v>
      </c>
      <c r="C38" s="30">
        <f t="shared" si="0"/>
        <v>290.47821899999997</v>
      </c>
      <c r="D38" t="s">
        <v>205</v>
      </c>
      <c r="E38" t="s">
        <v>204</v>
      </c>
      <c r="F38" t="s">
        <v>206</v>
      </c>
    </row>
    <row r="39" spans="1:6" x14ac:dyDescent="0.25">
      <c r="A39" t="s">
        <v>199</v>
      </c>
      <c r="B39">
        <v>6542.1310000000003</v>
      </c>
      <c r="C39" s="30">
        <f t="shared" si="0"/>
        <v>6.5421310000000004</v>
      </c>
      <c r="D39" t="s">
        <v>205</v>
      </c>
      <c r="E39" t="s">
        <v>204</v>
      </c>
      <c r="F39" t="s">
        <v>206</v>
      </c>
    </row>
    <row r="40" spans="1:6" x14ac:dyDescent="0.25">
      <c r="A40" t="s">
        <v>200</v>
      </c>
      <c r="B40">
        <v>8090.6940000000004</v>
      </c>
      <c r="C40" s="30">
        <f t="shared" si="0"/>
        <v>8.0906940000000009</v>
      </c>
      <c r="D40" t="s">
        <v>205</v>
      </c>
      <c r="E40" t="s">
        <v>204</v>
      </c>
      <c r="F40" t="s">
        <v>206</v>
      </c>
    </row>
    <row r="41" spans="1:6" x14ac:dyDescent="0.25">
      <c r="A41" t="s">
        <v>1</v>
      </c>
      <c r="B41">
        <v>182973.18700000001</v>
      </c>
      <c r="C41" s="30">
        <f t="shared" si="0"/>
        <v>182.973187</v>
      </c>
      <c r="D41" t="s">
        <v>207</v>
      </c>
      <c r="E41" t="s">
        <v>203</v>
      </c>
      <c r="F41" t="s">
        <v>208</v>
      </c>
    </row>
    <row r="42" spans="1:6" x14ac:dyDescent="0.25">
      <c r="A42" t="s">
        <v>195</v>
      </c>
      <c r="B42">
        <v>22967.513999999999</v>
      </c>
      <c r="C42" s="30">
        <f t="shared" si="0"/>
        <v>22.967513999999998</v>
      </c>
      <c r="D42" t="s">
        <v>207</v>
      </c>
      <c r="E42" t="s">
        <v>204</v>
      </c>
      <c r="F42" t="s">
        <v>208</v>
      </c>
    </row>
    <row r="43" spans="1:6" x14ac:dyDescent="0.25">
      <c r="A43" t="s">
        <v>196</v>
      </c>
      <c r="B43">
        <v>65839.903999999995</v>
      </c>
      <c r="C43" s="30">
        <f t="shared" si="0"/>
        <v>65.83990399999999</v>
      </c>
      <c r="D43" t="s">
        <v>207</v>
      </c>
      <c r="E43" t="s">
        <v>203</v>
      </c>
      <c r="F43" t="s">
        <v>208</v>
      </c>
    </row>
    <row r="44" spans="1:6" x14ac:dyDescent="0.25">
      <c r="A44" t="s">
        <v>197</v>
      </c>
      <c r="B44">
        <v>5.8330000000000002</v>
      </c>
      <c r="C44" s="30">
        <f t="shared" si="0"/>
        <v>5.8330000000000005E-3</v>
      </c>
      <c r="D44" t="s">
        <v>207</v>
      </c>
      <c r="E44" t="s">
        <v>204</v>
      </c>
      <c r="F44" t="s">
        <v>208</v>
      </c>
    </row>
    <row r="45" spans="1:6" x14ac:dyDescent="0.25">
      <c r="A45" t="s">
        <v>198</v>
      </c>
      <c r="B45">
        <v>155.887</v>
      </c>
      <c r="C45" s="30">
        <f t="shared" si="0"/>
        <v>0.155887</v>
      </c>
      <c r="D45" t="s">
        <v>207</v>
      </c>
      <c r="E45" t="s">
        <v>204</v>
      </c>
      <c r="F45" t="s">
        <v>208</v>
      </c>
    </row>
    <row r="46" spans="1:6" x14ac:dyDescent="0.25">
      <c r="A46" t="s">
        <v>199</v>
      </c>
      <c r="B46">
        <v>944.11099999999999</v>
      </c>
      <c r="C46" s="30">
        <f t="shared" si="0"/>
        <v>0.94411100000000003</v>
      </c>
      <c r="D46" t="s">
        <v>207</v>
      </c>
      <c r="E46" t="s">
        <v>204</v>
      </c>
      <c r="F46" t="s">
        <v>208</v>
      </c>
    </row>
    <row r="47" spans="1:6" x14ac:dyDescent="0.25">
      <c r="A47" t="s">
        <v>200</v>
      </c>
      <c r="B47">
        <v>619.75900000000001</v>
      </c>
      <c r="C47" s="30">
        <f t="shared" si="0"/>
        <v>0.61975900000000006</v>
      </c>
      <c r="D47" t="s">
        <v>207</v>
      </c>
      <c r="E47" t="s">
        <v>204</v>
      </c>
      <c r="F47" t="s">
        <v>208</v>
      </c>
    </row>
    <row r="48" spans="1:6" x14ac:dyDescent="0.25">
      <c r="A48" t="s">
        <v>195</v>
      </c>
      <c r="B48">
        <v>170215.416</v>
      </c>
      <c r="C48" s="30">
        <f t="shared" si="0"/>
        <v>170.215416</v>
      </c>
      <c r="D48" t="s">
        <v>207</v>
      </c>
      <c r="E48" t="s">
        <v>204</v>
      </c>
      <c r="F48" t="s">
        <v>209</v>
      </c>
    </row>
    <row r="49" spans="1:6" x14ac:dyDescent="0.25">
      <c r="A49" t="s">
        <v>198</v>
      </c>
      <c r="B49">
        <v>871245.67599999998</v>
      </c>
      <c r="C49" s="30">
        <f t="shared" si="0"/>
        <v>871.245676</v>
      </c>
      <c r="D49" t="s">
        <v>207</v>
      </c>
      <c r="E49" t="s">
        <v>204</v>
      </c>
      <c r="F49" t="s">
        <v>209</v>
      </c>
    </row>
    <row r="50" spans="1:6" x14ac:dyDescent="0.25">
      <c r="A50" t="s">
        <v>199</v>
      </c>
      <c r="B50">
        <v>0</v>
      </c>
      <c r="C50" s="30">
        <f t="shared" si="0"/>
        <v>0</v>
      </c>
      <c r="D50" t="s">
        <v>207</v>
      </c>
      <c r="E50" t="s">
        <v>204</v>
      </c>
      <c r="F50" t="s">
        <v>209</v>
      </c>
    </row>
    <row r="51" spans="1:6" x14ac:dyDescent="0.25">
      <c r="A51" t="s">
        <v>200</v>
      </c>
      <c r="B51">
        <v>19662.565999999999</v>
      </c>
      <c r="C51" s="30">
        <f t="shared" si="0"/>
        <v>19.662565999999998</v>
      </c>
      <c r="D51" t="s">
        <v>207</v>
      </c>
      <c r="E51" t="s">
        <v>204</v>
      </c>
      <c r="F51" t="s">
        <v>209</v>
      </c>
    </row>
    <row r="52" spans="1:6" x14ac:dyDescent="0.25">
      <c r="A52" t="s">
        <v>1</v>
      </c>
      <c r="B52">
        <v>740350.43599999999</v>
      </c>
      <c r="C52" s="30">
        <f t="shared" si="0"/>
        <v>740.35043599999995</v>
      </c>
      <c r="D52" t="s">
        <v>207</v>
      </c>
      <c r="E52" t="s">
        <v>203</v>
      </c>
      <c r="F52" t="s">
        <v>6</v>
      </c>
    </row>
    <row r="53" spans="1:6" x14ac:dyDescent="0.25">
      <c r="A53" t="s">
        <v>1</v>
      </c>
      <c r="B53">
        <v>704929.73</v>
      </c>
      <c r="C53" s="30">
        <f t="shared" si="0"/>
        <v>704.92972999999995</v>
      </c>
      <c r="D53" t="s">
        <v>207</v>
      </c>
      <c r="E53" t="s">
        <v>203</v>
      </c>
      <c r="F53" t="s">
        <v>210</v>
      </c>
    </row>
    <row r="54" spans="1:6" x14ac:dyDescent="0.25">
      <c r="A54" t="s">
        <v>1</v>
      </c>
      <c r="B54">
        <v>945227.72900000005</v>
      </c>
      <c r="C54" s="30">
        <f t="shared" si="0"/>
        <v>945.22772900000007</v>
      </c>
      <c r="D54" t="s">
        <v>207</v>
      </c>
      <c r="E54" t="s">
        <v>203</v>
      </c>
      <c r="F54" t="s">
        <v>211</v>
      </c>
    </row>
    <row r="55" spans="1:6" x14ac:dyDescent="0.25">
      <c r="A55" t="s">
        <v>1</v>
      </c>
      <c r="B55">
        <v>55290.917000000001</v>
      </c>
      <c r="C55" s="30">
        <f t="shared" si="0"/>
        <v>55.290917</v>
      </c>
      <c r="D55" t="s">
        <v>207</v>
      </c>
      <c r="E55" t="s">
        <v>203</v>
      </c>
      <c r="F55" t="s">
        <v>212</v>
      </c>
    </row>
    <row r="56" spans="1:6" x14ac:dyDescent="0.25">
      <c r="A56" t="s">
        <v>1</v>
      </c>
      <c r="B56">
        <v>58889.650999999998</v>
      </c>
      <c r="C56" s="30">
        <f t="shared" si="0"/>
        <v>58.889651000000001</v>
      </c>
      <c r="D56" t="s">
        <v>207</v>
      </c>
      <c r="E56" t="s">
        <v>203</v>
      </c>
      <c r="F56" t="s">
        <v>213</v>
      </c>
    </row>
    <row r="57" spans="1:6" x14ac:dyDescent="0.25">
      <c r="A57" t="s">
        <v>195</v>
      </c>
      <c r="B57">
        <v>440962.20199999999</v>
      </c>
      <c r="C57" s="30">
        <f t="shared" si="0"/>
        <v>440.96220199999999</v>
      </c>
      <c r="D57" t="s">
        <v>207</v>
      </c>
      <c r="E57" t="s">
        <v>204</v>
      </c>
      <c r="F57" t="s">
        <v>6</v>
      </c>
    </row>
    <row r="58" spans="1:6" x14ac:dyDescent="0.25">
      <c r="A58" t="s">
        <v>195</v>
      </c>
      <c r="B58">
        <v>935358.71400000004</v>
      </c>
      <c r="C58" s="30">
        <f t="shared" si="0"/>
        <v>935.35871400000008</v>
      </c>
      <c r="D58" t="s">
        <v>207</v>
      </c>
      <c r="E58" t="s">
        <v>204</v>
      </c>
      <c r="F58" t="s">
        <v>210</v>
      </c>
    </row>
    <row r="59" spans="1:6" x14ac:dyDescent="0.25">
      <c r="A59" t="s">
        <v>195</v>
      </c>
      <c r="B59">
        <v>953031.62300000002</v>
      </c>
      <c r="C59" s="30">
        <f t="shared" si="0"/>
        <v>953.03162299999997</v>
      </c>
      <c r="D59" t="s">
        <v>207</v>
      </c>
      <c r="E59" t="s">
        <v>204</v>
      </c>
      <c r="F59" t="s">
        <v>211</v>
      </c>
    </row>
    <row r="60" spans="1:6" x14ac:dyDescent="0.25">
      <c r="A60" t="s">
        <v>195</v>
      </c>
      <c r="B60">
        <v>42284.281999999999</v>
      </c>
      <c r="C60" s="30">
        <f t="shared" si="0"/>
        <v>42.284281999999997</v>
      </c>
      <c r="D60" t="s">
        <v>207</v>
      </c>
      <c r="E60" t="s">
        <v>204</v>
      </c>
      <c r="F60" t="s">
        <v>212</v>
      </c>
    </row>
    <row r="61" spans="1:6" x14ac:dyDescent="0.25">
      <c r="A61" t="s">
        <v>195</v>
      </c>
      <c r="B61">
        <v>39763.059000000001</v>
      </c>
      <c r="C61" s="30">
        <f t="shared" si="0"/>
        <v>39.763058999999998</v>
      </c>
      <c r="D61" t="s">
        <v>207</v>
      </c>
      <c r="E61" t="s">
        <v>204</v>
      </c>
      <c r="F61" t="s">
        <v>213</v>
      </c>
    </row>
    <row r="62" spans="1:6" x14ac:dyDescent="0.25">
      <c r="A62" t="s">
        <v>196</v>
      </c>
      <c r="B62">
        <v>107726.65700000001</v>
      </c>
      <c r="C62" s="30">
        <f t="shared" si="0"/>
        <v>107.726657</v>
      </c>
      <c r="D62" t="s">
        <v>207</v>
      </c>
      <c r="E62" t="s">
        <v>203</v>
      </c>
      <c r="F62" t="s">
        <v>6</v>
      </c>
    </row>
    <row r="63" spans="1:6" x14ac:dyDescent="0.25">
      <c r="A63" t="s">
        <v>196</v>
      </c>
      <c r="B63">
        <v>245178.655</v>
      </c>
      <c r="C63" s="30">
        <f t="shared" si="0"/>
        <v>245.17865499999999</v>
      </c>
      <c r="D63" t="s">
        <v>207</v>
      </c>
      <c r="E63" t="s">
        <v>203</v>
      </c>
      <c r="F63" t="s">
        <v>210</v>
      </c>
    </row>
    <row r="64" spans="1:6" x14ac:dyDescent="0.25">
      <c r="A64" t="s">
        <v>196</v>
      </c>
      <c r="B64">
        <v>178963.45699999999</v>
      </c>
      <c r="C64" s="30">
        <f t="shared" si="0"/>
        <v>178.96345700000001</v>
      </c>
      <c r="D64" t="s">
        <v>207</v>
      </c>
      <c r="E64" t="s">
        <v>203</v>
      </c>
      <c r="F64" t="s">
        <v>211</v>
      </c>
    </row>
    <row r="65" spans="1:6" x14ac:dyDescent="0.25">
      <c r="A65" t="s">
        <v>196</v>
      </c>
      <c r="B65">
        <v>3576.855</v>
      </c>
      <c r="C65" s="30">
        <f t="shared" si="0"/>
        <v>3.5768550000000001</v>
      </c>
      <c r="D65" t="s">
        <v>207</v>
      </c>
      <c r="E65" t="s">
        <v>203</v>
      </c>
      <c r="F65" t="s">
        <v>212</v>
      </c>
    </row>
    <row r="66" spans="1:6" x14ac:dyDescent="0.25">
      <c r="A66" t="s">
        <v>197</v>
      </c>
      <c r="B66">
        <v>2191.6880000000001</v>
      </c>
      <c r="C66" s="30">
        <f t="shared" si="0"/>
        <v>2.1916880000000001</v>
      </c>
      <c r="D66" t="s">
        <v>207</v>
      </c>
      <c r="E66" t="s">
        <v>204</v>
      </c>
      <c r="F66" t="s">
        <v>6</v>
      </c>
    </row>
    <row r="67" spans="1:6" x14ac:dyDescent="0.25">
      <c r="A67" t="s">
        <v>197</v>
      </c>
      <c r="B67">
        <v>0</v>
      </c>
      <c r="C67" s="30">
        <f t="shared" si="0"/>
        <v>0</v>
      </c>
      <c r="D67" t="s">
        <v>207</v>
      </c>
      <c r="E67" t="s">
        <v>204</v>
      </c>
      <c r="F67" t="s">
        <v>210</v>
      </c>
    </row>
    <row r="68" spans="1:6" x14ac:dyDescent="0.25">
      <c r="A68" t="s">
        <v>197</v>
      </c>
      <c r="B68">
        <v>51409.167000000001</v>
      </c>
      <c r="C68" s="30">
        <f t="shared" si="0"/>
        <v>51.409167000000004</v>
      </c>
      <c r="D68" t="s">
        <v>207</v>
      </c>
      <c r="E68" t="s">
        <v>204</v>
      </c>
      <c r="F68" t="s">
        <v>211</v>
      </c>
    </row>
    <row r="69" spans="1:6" x14ac:dyDescent="0.25">
      <c r="A69" t="s">
        <v>197</v>
      </c>
      <c r="B69">
        <v>35.384999999999998</v>
      </c>
      <c r="C69" s="30">
        <f t="shared" ref="C69:C85" si="1">B69/1000</f>
        <v>3.5385E-2</v>
      </c>
      <c r="D69" t="s">
        <v>207</v>
      </c>
      <c r="E69" t="s">
        <v>204</v>
      </c>
      <c r="F69" t="s">
        <v>212</v>
      </c>
    </row>
    <row r="70" spans="1:6" x14ac:dyDescent="0.25">
      <c r="A70" t="s">
        <v>197</v>
      </c>
      <c r="B70">
        <v>0</v>
      </c>
      <c r="C70" s="30">
        <f t="shared" si="1"/>
        <v>0</v>
      </c>
      <c r="D70" t="s">
        <v>207</v>
      </c>
      <c r="E70" t="s">
        <v>204</v>
      </c>
      <c r="F70" t="s">
        <v>213</v>
      </c>
    </row>
    <row r="71" spans="1:6" x14ac:dyDescent="0.25">
      <c r="A71" t="s">
        <v>198</v>
      </c>
      <c r="B71">
        <v>123791.15399999999</v>
      </c>
      <c r="C71" s="30">
        <f t="shared" si="1"/>
        <v>123.79115399999999</v>
      </c>
      <c r="D71" t="s">
        <v>207</v>
      </c>
      <c r="E71" t="s">
        <v>204</v>
      </c>
      <c r="F71" t="s">
        <v>6</v>
      </c>
    </row>
    <row r="72" spans="1:6" x14ac:dyDescent="0.25">
      <c r="A72" t="s">
        <v>198</v>
      </c>
      <c r="B72">
        <v>337512.348</v>
      </c>
      <c r="C72" s="30">
        <f t="shared" si="1"/>
        <v>337.51234799999997</v>
      </c>
      <c r="D72" t="s">
        <v>207</v>
      </c>
      <c r="E72" t="s">
        <v>204</v>
      </c>
      <c r="F72" t="s">
        <v>210</v>
      </c>
    </row>
    <row r="73" spans="1:6" x14ac:dyDescent="0.25">
      <c r="A73" t="s">
        <v>198</v>
      </c>
      <c r="B73">
        <v>286512.50400000002</v>
      </c>
      <c r="C73" s="30">
        <f t="shared" si="1"/>
        <v>286.51250400000004</v>
      </c>
      <c r="D73" t="s">
        <v>207</v>
      </c>
      <c r="E73" t="s">
        <v>204</v>
      </c>
      <c r="F73" t="s">
        <v>211</v>
      </c>
    </row>
    <row r="74" spans="1:6" x14ac:dyDescent="0.25">
      <c r="A74" t="s">
        <v>198</v>
      </c>
      <c r="B74">
        <v>213146.144</v>
      </c>
      <c r="C74" s="30">
        <f t="shared" si="1"/>
        <v>213.14614399999999</v>
      </c>
      <c r="D74" t="s">
        <v>207</v>
      </c>
      <c r="E74" t="s">
        <v>204</v>
      </c>
      <c r="F74" t="s">
        <v>212</v>
      </c>
    </row>
    <row r="75" spans="1:6" x14ac:dyDescent="0.25">
      <c r="A75" t="s">
        <v>198</v>
      </c>
      <c r="B75">
        <v>3057214.0389999999</v>
      </c>
      <c r="C75" s="30">
        <f t="shared" si="1"/>
        <v>3057.214039</v>
      </c>
      <c r="D75" t="s">
        <v>207</v>
      </c>
      <c r="E75" t="s">
        <v>204</v>
      </c>
      <c r="F75" t="s">
        <v>213</v>
      </c>
    </row>
    <row r="76" spans="1:6" x14ac:dyDescent="0.25">
      <c r="A76" t="s">
        <v>199</v>
      </c>
      <c r="B76">
        <v>106165.337</v>
      </c>
      <c r="C76" s="30">
        <f t="shared" si="1"/>
        <v>106.16533699999999</v>
      </c>
      <c r="D76" t="s">
        <v>207</v>
      </c>
      <c r="E76" t="s">
        <v>204</v>
      </c>
      <c r="F76" t="s">
        <v>6</v>
      </c>
    </row>
    <row r="77" spans="1:6" x14ac:dyDescent="0.25">
      <c r="A77" t="s">
        <v>199</v>
      </c>
      <c r="B77">
        <v>599650.43999999994</v>
      </c>
      <c r="C77" s="30">
        <f t="shared" si="1"/>
        <v>599.65043999999989</v>
      </c>
      <c r="D77" t="s">
        <v>207</v>
      </c>
      <c r="E77" t="s">
        <v>204</v>
      </c>
      <c r="F77" t="s">
        <v>210</v>
      </c>
    </row>
    <row r="78" spans="1:6" x14ac:dyDescent="0.25">
      <c r="A78" t="s">
        <v>199</v>
      </c>
      <c r="B78">
        <v>262876.84700000001</v>
      </c>
      <c r="C78" s="30">
        <f t="shared" si="1"/>
        <v>262.876847</v>
      </c>
      <c r="D78" t="s">
        <v>207</v>
      </c>
      <c r="E78" t="s">
        <v>204</v>
      </c>
      <c r="F78" t="s">
        <v>211</v>
      </c>
    </row>
    <row r="79" spans="1:6" x14ac:dyDescent="0.25">
      <c r="A79" t="s">
        <v>199</v>
      </c>
      <c r="B79">
        <v>51758.930999999997</v>
      </c>
      <c r="C79" s="30">
        <f t="shared" si="1"/>
        <v>51.758930999999997</v>
      </c>
      <c r="D79" t="s">
        <v>207</v>
      </c>
      <c r="E79" t="s">
        <v>204</v>
      </c>
      <c r="F79" t="s">
        <v>212</v>
      </c>
    </row>
    <row r="80" spans="1:6" x14ac:dyDescent="0.25">
      <c r="A80" t="s">
        <v>199</v>
      </c>
      <c r="B80">
        <v>177537.76300000001</v>
      </c>
      <c r="C80" s="30">
        <f t="shared" si="1"/>
        <v>177.53776300000001</v>
      </c>
      <c r="D80" t="s">
        <v>207</v>
      </c>
      <c r="E80" t="s">
        <v>204</v>
      </c>
      <c r="F80" t="s">
        <v>213</v>
      </c>
    </row>
    <row r="81" spans="1:6" x14ac:dyDescent="0.25">
      <c r="A81" t="s">
        <v>200</v>
      </c>
      <c r="B81">
        <v>9531.8700000000008</v>
      </c>
      <c r="C81" s="30">
        <f t="shared" si="1"/>
        <v>9.5318700000000014</v>
      </c>
      <c r="D81" t="s">
        <v>207</v>
      </c>
      <c r="E81" t="s">
        <v>204</v>
      </c>
      <c r="F81" t="s">
        <v>6</v>
      </c>
    </row>
    <row r="82" spans="1:6" x14ac:dyDescent="0.25">
      <c r="A82" t="s">
        <v>200</v>
      </c>
      <c r="B82">
        <v>94512.478000000003</v>
      </c>
      <c r="C82" s="30">
        <f t="shared" si="1"/>
        <v>94.512478000000002</v>
      </c>
      <c r="D82" t="s">
        <v>207</v>
      </c>
      <c r="E82" t="s">
        <v>204</v>
      </c>
      <c r="F82" t="s">
        <v>210</v>
      </c>
    </row>
    <row r="83" spans="1:6" x14ac:dyDescent="0.25">
      <c r="A83" t="s">
        <v>200</v>
      </c>
      <c r="B83">
        <v>146484.821</v>
      </c>
      <c r="C83" s="30">
        <f t="shared" si="1"/>
        <v>146.48482099999998</v>
      </c>
      <c r="D83" t="s">
        <v>207</v>
      </c>
      <c r="E83" t="s">
        <v>204</v>
      </c>
      <c r="F83" t="s">
        <v>211</v>
      </c>
    </row>
    <row r="84" spans="1:6" x14ac:dyDescent="0.25">
      <c r="A84" t="s">
        <v>200</v>
      </c>
      <c r="B84">
        <v>12658.052</v>
      </c>
      <c r="C84" s="30">
        <f t="shared" si="1"/>
        <v>12.658052</v>
      </c>
      <c r="D84" t="s">
        <v>207</v>
      </c>
      <c r="E84" t="s">
        <v>204</v>
      </c>
      <c r="F84" t="s">
        <v>212</v>
      </c>
    </row>
    <row r="85" spans="1:6" x14ac:dyDescent="0.25">
      <c r="A85" t="s">
        <v>200</v>
      </c>
      <c r="B85">
        <v>11.622999999999999</v>
      </c>
      <c r="C85" s="30">
        <f t="shared" si="1"/>
        <v>1.1623E-2</v>
      </c>
      <c r="D85" t="s">
        <v>207</v>
      </c>
      <c r="E85" t="s">
        <v>204</v>
      </c>
      <c r="F85" t="s">
        <v>213</v>
      </c>
    </row>
    <row r="86" spans="1:6" x14ac:dyDescent="0.25">
      <c r="A86" s="48">
        <v>2023</v>
      </c>
      <c r="B86" s="48"/>
      <c r="C86" s="48"/>
      <c r="D86" s="48"/>
      <c r="E86" s="48"/>
      <c r="F86" s="48"/>
    </row>
    <row r="87" spans="1:6" x14ac:dyDescent="0.25">
      <c r="A87" t="s">
        <v>1</v>
      </c>
      <c r="B87">
        <v>-445.42699999996688</v>
      </c>
      <c r="C87" s="30">
        <f>B87/1000</f>
        <v>-0.44542699999996688</v>
      </c>
      <c r="D87" t="s">
        <v>193</v>
      </c>
      <c r="E87" t="s">
        <v>194</v>
      </c>
      <c r="F87" t="s">
        <v>1</v>
      </c>
    </row>
    <row r="88" spans="1:6" x14ac:dyDescent="0.25">
      <c r="A88" t="s">
        <v>195</v>
      </c>
      <c r="B88">
        <v>2856921.3339999998</v>
      </c>
      <c r="C88" s="30">
        <f t="shared" ref="C88:C151" si="2">B88/1000</f>
        <v>2856.9213339999997</v>
      </c>
      <c r="D88" t="s">
        <v>193</v>
      </c>
      <c r="E88" t="s">
        <v>194</v>
      </c>
      <c r="F88" t="s">
        <v>195</v>
      </c>
    </row>
    <row r="89" spans="1:6" x14ac:dyDescent="0.25">
      <c r="A89" t="s">
        <v>196</v>
      </c>
      <c r="B89">
        <v>54.238999999999997</v>
      </c>
      <c r="C89" s="30">
        <f t="shared" si="2"/>
        <v>5.4238999999999996E-2</v>
      </c>
      <c r="D89" t="s">
        <v>193</v>
      </c>
      <c r="E89" t="s">
        <v>194</v>
      </c>
      <c r="F89" t="s">
        <v>196</v>
      </c>
    </row>
    <row r="90" spans="1:6" x14ac:dyDescent="0.25">
      <c r="A90" t="s">
        <v>197</v>
      </c>
      <c r="B90">
        <v>7093.7980000000007</v>
      </c>
      <c r="C90" s="30">
        <f t="shared" si="2"/>
        <v>7.0937980000000005</v>
      </c>
      <c r="D90" t="s">
        <v>193</v>
      </c>
      <c r="E90" t="s">
        <v>194</v>
      </c>
      <c r="F90" t="s">
        <v>197</v>
      </c>
    </row>
    <row r="91" spans="1:6" x14ac:dyDescent="0.25">
      <c r="A91" t="s">
        <v>47</v>
      </c>
      <c r="B91">
        <v>1836965.7169999999</v>
      </c>
      <c r="C91" s="30">
        <f t="shared" si="2"/>
        <v>1836.965717</v>
      </c>
      <c r="D91" t="s">
        <v>193</v>
      </c>
      <c r="E91" t="s">
        <v>194</v>
      </c>
      <c r="F91" t="s">
        <v>47</v>
      </c>
    </row>
    <row r="92" spans="1:6" x14ac:dyDescent="0.25">
      <c r="A92" t="s">
        <v>198</v>
      </c>
      <c r="B92">
        <v>5557488.2539999997</v>
      </c>
      <c r="C92" s="30">
        <f t="shared" si="2"/>
        <v>5557.4882539999999</v>
      </c>
      <c r="D92" t="s">
        <v>193</v>
      </c>
      <c r="E92" t="s">
        <v>194</v>
      </c>
      <c r="F92" t="s">
        <v>198</v>
      </c>
    </row>
    <row r="93" spans="1:6" x14ac:dyDescent="0.25">
      <c r="A93" t="s">
        <v>199</v>
      </c>
      <c r="B93">
        <v>71872.964000000007</v>
      </c>
      <c r="C93" s="30">
        <f t="shared" si="2"/>
        <v>71.87296400000001</v>
      </c>
      <c r="D93" t="s">
        <v>193</v>
      </c>
      <c r="E93" t="s">
        <v>194</v>
      </c>
      <c r="F93" t="s">
        <v>199</v>
      </c>
    </row>
    <row r="94" spans="1:6" x14ac:dyDescent="0.25">
      <c r="A94" t="s">
        <v>200</v>
      </c>
      <c r="B94">
        <v>595838.23399999994</v>
      </c>
      <c r="C94" s="30">
        <f t="shared" si="2"/>
        <v>595.83823399999994</v>
      </c>
      <c r="D94" t="s">
        <v>193</v>
      </c>
      <c r="E94" t="s">
        <v>194</v>
      </c>
      <c r="F94" t="s">
        <v>200</v>
      </c>
    </row>
    <row r="95" spans="1:6" x14ac:dyDescent="0.25">
      <c r="A95" t="s">
        <v>195</v>
      </c>
      <c r="B95">
        <v>341441.63799999998</v>
      </c>
      <c r="C95" s="30">
        <f t="shared" si="2"/>
        <v>341.44163799999995</v>
      </c>
      <c r="D95" t="s">
        <v>193</v>
      </c>
      <c r="E95" t="s">
        <v>201</v>
      </c>
      <c r="F95" t="s">
        <v>195</v>
      </c>
    </row>
    <row r="96" spans="1:6" x14ac:dyDescent="0.25">
      <c r="A96" t="s">
        <v>196</v>
      </c>
      <c r="B96">
        <v>8397.6610000000001</v>
      </c>
      <c r="C96" s="30">
        <f t="shared" si="2"/>
        <v>8.3976609999999994</v>
      </c>
      <c r="D96" t="s">
        <v>193</v>
      </c>
      <c r="E96" t="s">
        <v>201</v>
      </c>
      <c r="F96" t="s">
        <v>196</v>
      </c>
    </row>
    <row r="97" spans="1:6" x14ac:dyDescent="0.25">
      <c r="A97" t="s">
        <v>197</v>
      </c>
      <c r="B97">
        <v>154990.11900000001</v>
      </c>
      <c r="C97" s="30">
        <f t="shared" si="2"/>
        <v>154.99011899999999</v>
      </c>
      <c r="D97" t="s">
        <v>193</v>
      </c>
      <c r="E97" t="s">
        <v>201</v>
      </c>
      <c r="F97" t="s">
        <v>197</v>
      </c>
    </row>
    <row r="98" spans="1:6" x14ac:dyDescent="0.25">
      <c r="A98" t="s">
        <v>198</v>
      </c>
      <c r="B98">
        <v>255746.05499999999</v>
      </c>
      <c r="C98" s="30">
        <f t="shared" si="2"/>
        <v>255.74605499999998</v>
      </c>
      <c r="D98" t="s">
        <v>193</v>
      </c>
      <c r="E98" t="s">
        <v>201</v>
      </c>
      <c r="F98" t="s">
        <v>198</v>
      </c>
    </row>
    <row r="99" spans="1:6" x14ac:dyDescent="0.25">
      <c r="A99" t="s">
        <v>199</v>
      </c>
      <c r="B99">
        <v>2957489.4840000002</v>
      </c>
      <c r="C99" s="30">
        <f t="shared" si="2"/>
        <v>2957.4894840000002</v>
      </c>
      <c r="D99" t="s">
        <v>193</v>
      </c>
      <c r="E99" t="s">
        <v>201</v>
      </c>
      <c r="F99" t="s">
        <v>199</v>
      </c>
    </row>
    <row r="100" spans="1:6" x14ac:dyDescent="0.25">
      <c r="A100" t="s">
        <v>200</v>
      </c>
      <c r="B100">
        <v>878491.75199999998</v>
      </c>
      <c r="C100" s="30">
        <f t="shared" si="2"/>
        <v>878.49175200000002</v>
      </c>
      <c r="D100" t="s">
        <v>193</v>
      </c>
      <c r="E100" t="s">
        <v>201</v>
      </c>
      <c r="F100" t="s">
        <v>200</v>
      </c>
    </row>
    <row r="101" spans="1:6" x14ac:dyDescent="0.25">
      <c r="A101" t="s">
        <v>1</v>
      </c>
      <c r="B101">
        <v>50707.243000000002</v>
      </c>
      <c r="C101" s="30">
        <f t="shared" si="2"/>
        <v>50.707243000000005</v>
      </c>
      <c r="D101" t="s">
        <v>202</v>
      </c>
      <c r="E101" t="s">
        <v>1</v>
      </c>
      <c r="F101" t="s">
        <v>203</v>
      </c>
    </row>
    <row r="102" spans="1:6" x14ac:dyDescent="0.25">
      <c r="A102" t="s">
        <v>195</v>
      </c>
      <c r="B102">
        <v>1052891.1000000001</v>
      </c>
      <c r="C102" s="30">
        <f t="shared" si="2"/>
        <v>1052.8911000000001</v>
      </c>
      <c r="D102" t="s">
        <v>202</v>
      </c>
      <c r="E102" t="s">
        <v>195</v>
      </c>
      <c r="F102" t="s">
        <v>203</v>
      </c>
    </row>
    <row r="103" spans="1:6" x14ac:dyDescent="0.25">
      <c r="A103" t="s">
        <v>196</v>
      </c>
      <c r="B103">
        <v>12886.522999999999</v>
      </c>
      <c r="C103" s="30">
        <f t="shared" si="2"/>
        <v>12.886522999999999</v>
      </c>
      <c r="D103" t="s">
        <v>202</v>
      </c>
      <c r="E103" t="s">
        <v>196</v>
      </c>
      <c r="F103" t="s">
        <v>203</v>
      </c>
    </row>
    <row r="104" spans="1:6" x14ac:dyDescent="0.25">
      <c r="A104" t="s">
        <v>197</v>
      </c>
      <c r="B104">
        <v>105297.789</v>
      </c>
      <c r="C104" s="30">
        <f t="shared" si="2"/>
        <v>105.29778900000001</v>
      </c>
      <c r="D104" t="s">
        <v>202</v>
      </c>
      <c r="E104" t="s">
        <v>197</v>
      </c>
      <c r="F104" t="s">
        <v>203</v>
      </c>
    </row>
    <row r="105" spans="1:6" x14ac:dyDescent="0.25">
      <c r="A105" t="s">
        <v>47</v>
      </c>
      <c r="B105">
        <v>1836965.7169999999</v>
      </c>
      <c r="C105" s="30">
        <f t="shared" si="2"/>
        <v>1836.965717</v>
      </c>
      <c r="D105" t="s">
        <v>202</v>
      </c>
      <c r="E105" t="s">
        <v>47</v>
      </c>
      <c r="F105" t="s">
        <v>203</v>
      </c>
    </row>
    <row r="106" spans="1:6" x14ac:dyDescent="0.25">
      <c r="A106" t="s">
        <v>198</v>
      </c>
      <c r="B106">
        <v>155726.23000000001</v>
      </c>
      <c r="C106" s="30">
        <f t="shared" si="2"/>
        <v>155.72623000000002</v>
      </c>
      <c r="D106" t="s">
        <v>202</v>
      </c>
      <c r="E106" t="s">
        <v>198</v>
      </c>
      <c r="F106" t="s">
        <v>203</v>
      </c>
    </row>
    <row r="107" spans="1:6" x14ac:dyDescent="0.25">
      <c r="A107" t="s">
        <v>199</v>
      </c>
      <c r="B107">
        <v>1702328.4169999999</v>
      </c>
      <c r="C107" s="30">
        <f t="shared" si="2"/>
        <v>1702.3284169999999</v>
      </c>
      <c r="D107" t="s">
        <v>202</v>
      </c>
      <c r="E107" t="s">
        <v>199</v>
      </c>
      <c r="F107" t="s">
        <v>203</v>
      </c>
    </row>
    <row r="108" spans="1:6" x14ac:dyDescent="0.25">
      <c r="A108" t="s">
        <v>200</v>
      </c>
      <c r="B108">
        <v>909555.48800000001</v>
      </c>
      <c r="C108" s="30">
        <f t="shared" si="2"/>
        <v>909.55548799999997</v>
      </c>
      <c r="D108" t="s">
        <v>202</v>
      </c>
      <c r="E108" t="s">
        <v>200</v>
      </c>
      <c r="F108" t="s">
        <v>203</v>
      </c>
    </row>
    <row r="109" spans="1:6" x14ac:dyDescent="0.25">
      <c r="A109" t="s">
        <v>1</v>
      </c>
      <c r="B109">
        <v>0</v>
      </c>
      <c r="C109" s="30">
        <f t="shared" si="2"/>
        <v>0</v>
      </c>
      <c r="D109" t="s">
        <v>202</v>
      </c>
      <c r="E109" t="s">
        <v>1</v>
      </c>
      <c r="F109" t="s">
        <v>204</v>
      </c>
    </row>
    <row r="110" spans="1:6" x14ac:dyDescent="0.25">
      <c r="A110" t="s">
        <v>195</v>
      </c>
      <c r="B110">
        <v>2145471.872</v>
      </c>
      <c r="C110" s="30">
        <f t="shared" si="2"/>
        <v>2145.4718720000001</v>
      </c>
      <c r="D110" t="s">
        <v>202</v>
      </c>
      <c r="E110" t="s">
        <v>195</v>
      </c>
      <c r="F110" t="s">
        <v>204</v>
      </c>
    </row>
    <row r="111" spans="1:6" x14ac:dyDescent="0.25">
      <c r="A111" t="s">
        <v>196</v>
      </c>
      <c r="B111">
        <v>0</v>
      </c>
      <c r="C111" s="30">
        <f t="shared" si="2"/>
        <v>0</v>
      </c>
      <c r="D111" t="s">
        <v>202</v>
      </c>
      <c r="E111" t="s">
        <v>196</v>
      </c>
      <c r="F111" t="s">
        <v>204</v>
      </c>
    </row>
    <row r="112" spans="1:6" x14ac:dyDescent="0.25">
      <c r="A112" t="s">
        <v>197</v>
      </c>
      <c r="B112">
        <v>56786.128000000012</v>
      </c>
      <c r="C112" s="30">
        <f t="shared" si="2"/>
        <v>56.786128000000012</v>
      </c>
      <c r="D112" t="s">
        <v>202</v>
      </c>
      <c r="E112" t="s">
        <v>197</v>
      </c>
      <c r="F112" t="s">
        <v>204</v>
      </c>
    </row>
    <row r="113" spans="1:6" x14ac:dyDescent="0.25">
      <c r="A113" t="s">
        <v>47</v>
      </c>
      <c r="B113">
        <v>0</v>
      </c>
      <c r="C113" s="30">
        <f t="shared" si="2"/>
        <v>0</v>
      </c>
      <c r="D113" t="s">
        <v>202</v>
      </c>
      <c r="E113" t="s">
        <v>47</v>
      </c>
      <c r="F113" t="s">
        <v>204</v>
      </c>
    </row>
    <row r="114" spans="1:6" x14ac:dyDescent="0.25">
      <c r="A114" t="s">
        <v>198</v>
      </c>
      <c r="B114">
        <v>5657508.078999999</v>
      </c>
      <c r="C114" s="30">
        <f t="shared" si="2"/>
        <v>5657.5080789999993</v>
      </c>
      <c r="D114" t="s">
        <v>202</v>
      </c>
      <c r="E114" t="s">
        <v>198</v>
      </c>
      <c r="F114" t="s">
        <v>204</v>
      </c>
    </row>
    <row r="115" spans="1:6" x14ac:dyDescent="0.25">
      <c r="A115" t="s">
        <v>199</v>
      </c>
      <c r="B115">
        <v>1327034.031</v>
      </c>
      <c r="C115" s="30">
        <f t="shared" si="2"/>
        <v>1327.0340309999999</v>
      </c>
      <c r="D115" t="s">
        <v>202</v>
      </c>
      <c r="E115" t="s">
        <v>199</v>
      </c>
      <c r="F115" t="s">
        <v>204</v>
      </c>
    </row>
    <row r="116" spans="1:6" x14ac:dyDescent="0.25">
      <c r="A116" t="s">
        <v>200</v>
      </c>
      <c r="B116">
        <v>564774.49800000002</v>
      </c>
      <c r="C116" s="30">
        <f t="shared" si="2"/>
        <v>564.77449799999999</v>
      </c>
      <c r="D116" t="s">
        <v>202</v>
      </c>
      <c r="E116" t="s">
        <v>200</v>
      </c>
      <c r="F116" t="s">
        <v>204</v>
      </c>
    </row>
    <row r="117" spans="1:6" x14ac:dyDescent="0.25">
      <c r="A117" t="s">
        <v>1</v>
      </c>
      <c r="B117">
        <v>187099.79199999999</v>
      </c>
      <c r="C117" s="30">
        <f t="shared" si="2"/>
        <v>187.09979199999998</v>
      </c>
      <c r="D117" t="s">
        <v>205</v>
      </c>
      <c r="E117" t="s">
        <v>203</v>
      </c>
      <c r="F117" t="s">
        <v>206</v>
      </c>
    </row>
    <row r="118" spans="1:6" x14ac:dyDescent="0.25">
      <c r="A118" t="s">
        <v>195</v>
      </c>
      <c r="B118">
        <v>150481.326</v>
      </c>
      <c r="C118" s="30">
        <f t="shared" si="2"/>
        <v>150.481326</v>
      </c>
      <c r="D118" t="s">
        <v>205</v>
      </c>
      <c r="E118" t="s">
        <v>204</v>
      </c>
      <c r="F118" t="s">
        <v>206</v>
      </c>
    </row>
    <row r="119" spans="1:6" x14ac:dyDescent="0.25">
      <c r="A119" t="s">
        <v>196</v>
      </c>
      <c r="B119">
        <v>32981.137999999999</v>
      </c>
      <c r="C119" s="30">
        <f t="shared" si="2"/>
        <v>32.981138000000001</v>
      </c>
      <c r="D119" t="s">
        <v>205</v>
      </c>
      <c r="E119" t="s">
        <v>203</v>
      </c>
      <c r="F119" t="s">
        <v>206</v>
      </c>
    </row>
    <row r="120" spans="1:6" x14ac:dyDescent="0.25">
      <c r="A120" t="s">
        <v>197</v>
      </c>
      <c r="B120">
        <v>830.98299999999995</v>
      </c>
      <c r="C120" s="30">
        <f t="shared" si="2"/>
        <v>0.83098299999999992</v>
      </c>
      <c r="D120" t="s">
        <v>205</v>
      </c>
      <c r="E120" t="s">
        <v>204</v>
      </c>
      <c r="F120" t="s">
        <v>206</v>
      </c>
    </row>
    <row r="121" spans="1:6" x14ac:dyDescent="0.25">
      <c r="A121" t="s">
        <v>198</v>
      </c>
      <c r="B121">
        <v>309029.71000000002</v>
      </c>
      <c r="C121" s="30">
        <f t="shared" si="2"/>
        <v>309.02971000000002</v>
      </c>
      <c r="D121" t="s">
        <v>205</v>
      </c>
      <c r="E121" t="s">
        <v>204</v>
      </c>
      <c r="F121" t="s">
        <v>206</v>
      </c>
    </row>
    <row r="122" spans="1:6" x14ac:dyDescent="0.25">
      <c r="A122" t="s">
        <v>199</v>
      </c>
      <c r="B122">
        <v>7751.6989999999996</v>
      </c>
      <c r="C122" s="30">
        <f t="shared" si="2"/>
        <v>7.7516989999999995</v>
      </c>
      <c r="D122" t="s">
        <v>205</v>
      </c>
      <c r="E122" t="s">
        <v>204</v>
      </c>
      <c r="F122" t="s">
        <v>206</v>
      </c>
    </row>
    <row r="123" spans="1:6" x14ac:dyDescent="0.25">
      <c r="A123" t="s">
        <v>200</v>
      </c>
      <c r="B123">
        <v>4618.3649999999998</v>
      </c>
      <c r="C123" s="30">
        <f t="shared" si="2"/>
        <v>4.6183649999999998</v>
      </c>
      <c r="D123" t="s">
        <v>205</v>
      </c>
      <c r="E123" t="s">
        <v>204</v>
      </c>
      <c r="F123" t="s">
        <v>206</v>
      </c>
    </row>
    <row r="124" spans="1:6" x14ac:dyDescent="0.25">
      <c r="A124" t="s">
        <v>1</v>
      </c>
      <c r="B124">
        <v>175019.68400000001</v>
      </c>
      <c r="C124" s="30">
        <f t="shared" si="2"/>
        <v>175.01968400000001</v>
      </c>
      <c r="D124" t="s">
        <v>207</v>
      </c>
      <c r="E124" t="s">
        <v>203</v>
      </c>
      <c r="F124" t="s">
        <v>208</v>
      </c>
    </row>
    <row r="125" spans="1:6" x14ac:dyDescent="0.25">
      <c r="A125" t="s">
        <v>195</v>
      </c>
      <c r="B125">
        <v>17495.178</v>
      </c>
      <c r="C125" s="30">
        <f t="shared" si="2"/>
        <v>17.495177999999999</v>
      </c>
      <c r="D125" t="s">
        <v>207</v>
      </c>
      <c r="E125" t="s">
        <v>204</v>
      </c>
      <c r="F125" t="s">
        <v>208</v>
      </c>
    </row>
    <row r="126" spans="1:6" x14ac:dyDescent="0.25">
      <c r="A126" t="s">
        <v>196</v>
      </c>
      <c r="B126">
        <v>62396.574999999997</v>
      </c>
      <c r="C126" s="30">
        <f t="shared" si="2"/>
        <v>62.396574999999999</v>
      </c>
      <c r="D126" t="s">
        <v>207</v>
      </c>
      <c r="E126" t="s">
        <v>203</v>
      </c>
      <c r="F126" t="s">
        <v>208</v>
      </c>
    </row>
    <row r="127" spans="1:6" x14ac:dyDescent="0.25">
      <c r="A127" t="s">
        <v>197</v>
      </c>
      <c r="B127">
        <v>2.972</v>
      </c>
      <c r="C127" s="30">
        <f t="shared" si="2"/>
        <v>2.9719999999999998E-3</v>
      </c>
      <c r="D127" t="s">
        <v>207</v>
      </c>
      <c r="E127" t="s">
        <v>204</v>
      </c>
      <c r="F127" t="s">
        <v>208</v>
      </c>
    </row>
    <row r="128" spans="1:6" x14ac:dyDescent="0.25">
      <c r="A128" t="s">
        <v>198</v>
      </c>
      <c r="B128">
        <v>84.472999999999999</v>
      </c>
      <c r="C128" s="30">
        <f t="shared" si="2"/>
        <v>8.4472999999999993E-2</v>
      </c>
      <c r="D128" t="s">
        <v>207</v>
      </c>
      <c r="E128" t="s">
        <v>204</v>
      </c>
      <c r="F128" t="s">
        <v>208</v>
      </c>
    </row>
    <row r="129" spans="1:6" x14ac:dyDescent="0.25">
      <c r="A129" t="s">
        <v>199</v>
      </c>
      <c r="B129">
        <v>815.80200000000002</v>
      </c>
      <c r="C129" s="30">
        <f t="shared" si="2"/>
        <v>0.81580200000000003</v>
      </c>
      <c r="D129" t="s">
        <v>207</v>
      </c>
      <c r="E129" t="s">
        <v>204</v>
      </c>
      <c r="F129" t="s">
        <v>208</v>
      </c>
    </row>
    <row r="130" spans="1:6" x14ac:dyDescent="0.25">
      <c r="A130" t="s">
        <v>200</v>
      </c>
      <c r="B130">
        <v>417.80500000000001</v>
      </c>
      <c r="C130" s="30">
        <f t="shared" si="2"/>
        <v>0.41780499999999998</v>
      </c>
      <c r="D130" t="s">
        <v>207</v>
      </c>
      <c r="E130" t="s">
        <v>204</v>
      </c>
      <c r="F130" t="s">
        <v>208</v>
      </c>
    </row>
    <row r="131" spans="1:6" x14ac:dyDescent="0.25">
      <c r="A131" t="s">
        <v>195</v>
      </c>
      <c r="B131">
        <v>112637.673</v>
      </c>
      <c r="C131" s="30">
        <f t="shared" si="2"/>
        <v>112.63767299999999</v>
      </c>
      <c r="D131" t="s">
        <v>207</v>
      </c>
      <c r="E131" t="s">
        <v>204</v>
      </c>
      <c r="F131" t="s">
        <v>209</v>
      </c>
    </row>
    <row r="132" spans="1:6" x14ac:dyDescent="0.25">
      <c r="A132" t="s">
        <v>198</v>
      </c>
      <c r="B132">
        <v>710990.59900000005</v>
      </c>
      <c r="C132" s="30">
        <f t="shared" si="2"/>
        <v>710.99059900000009</v>
      </c>
      <c r="D132" t="s">
        <v>207</v>
      </c>
      <c r="E132" t="s">
        <v>204</v>
      </c>
      <c r="F132" t="s">
        <v>209</v>
      </c>
    </row>
    <row r="133" spans="1:6" x14ac:dyDescent="0.25">
      <c r="A133" t="s">
        <v>199</v>
      </c>
      <c r="B133">
        <v>0</v>
      </c>
      <c r="C133" s="30">
        <f t="shared" si="2"/>
        <v>0</v>
      </c>
      <c r="D133" t="s">
        <v>207</v>
      </c>
      <c r="E133" t="s">
        <v>204</v>
      </c>
      <c r="F133" t="s">
        <v>209</v>
      </c>
    </row>
    <row r="134" spans="1:6" x14ac:dyDescent="0.25">
      <c r="A134" t="s">
        <v>200</v>
      </c>
      <c r="B134">
        <v>15965.136</v>
      </c>
      <c r="C134" s="30">
        <f t="shared" si="2"/>
        <v>15.965136000000001</v>
      </c>
      <c r="D134" t="s">
        <v>207</v>
      </c>
      <c r="E134" t="s">
        <v>204</v>
      </c>
      <c r="F134" t="s">
        <v>209</v>
      </c>
    </row>
    <row r="135" spans="1:6" x14ac:dyDescent="0.25">
      <c r="A135" t="s">
        <v>1</v>
      </c>
      <c r="B135">
        <v>702621.5</v>
      </c>
      <c r="C135" s="30">
        <f t="shared" si="2"/>
        <v>702.62149999999997</v>
      </c>
      <c r="D135" t="s">
        <v>207</v>
      </c>
      <c r="E135" t="s">
        <v>203</v>
      </c>
      <c r="F135" t="s">
        <v>6</v>
      </c>
    </row>
    <row r="136" spans="1:6" x14ac:dyDescent="0.25">
      <c r="A136" t="s">
        <v>1</v>
      </c>
      <c r="B136">
        <v>691423.71</v>
      </c>
      <c r="C136" s="30">
        <f t="shared" si="2"/>
        <v>691.42370999999991</v>
      </c>
      <c r="D136" t="s">
        <v>207</v>
      </c>
      <c r="E136" t="s">
        <v>203</v>
      </c>
      <c r="F136" t="s">
        <v>210</v>
      </c>
    </row>
    <row r="137" spans="1:6" x14ac:dyDescent="0.25">
      <c r="A137" t="s">
        <v>1</v>
      </c>
      <c r="B137">
        <v>815066.01800000004</v>
      </c>
      <c r="C137" s="30">
        <f t="shared" si="2"/>
        <v>815.06601799999999</v>
      </c>
      <c r="D137" t="s">
        <v>207</v>
      </c>
      <c r="E137" t="s">
        <v>203</v>
      </c>
      <c r="F137" t="s">
        <v>211</v>
      </c>
    </row>
    <row r="138" spans="1:6" x14ac:dyDescent="0.25">
      <c r="A138" t="s">
        <v>1</v>
      </c>
      <c r="B138">
        <v>49550.411999999997</v>
      </c>
      <c r="C138" s="30">
        <f t="shared" si="2"/>
        <v>49.550411999999994</v>
      </c>
      <c r="D138" t="s">
        <v>207</v>
      </c>
      <c r="E138" t="s">
        <v>203</v>
      </c>
      <c r="F138" t="s">
        <v>212</v>
      </c>
    </row>
    <row r="139" spans="1:6" x14ac:dyDescent="0.25">
      <c r="A139" t="s">
        <v>1</v>
      </c>
      <c r="B139">
        <v>70447.23</v>
      </c>
      <c r="C139" s="30">
        <f t="shared" si="2"/>
        <v>70.44722999999999</v>
      </c>
      <c r="D139" t="s">
        <v>207</v>
      </c>
      <c r="E139" t="s">
        <v>203</v>
      </c>
      <c r="F139" t="s">
        <v>213</v>
      </c>
    </row>
    <row r="140" spans="1:6" x14ac:dyDescent="0.25">
      <c r="A140" t="s">
        <v>195</v>
      </c>
      <c r="B140">
        <v>356023.50300000003</v>
      </c>
      <c r="C140" s="30">
        <f t="shared" si="2"/>
        <v>356.02350300000001</v>
      </c>
      <c r="D140" t="s">
        <v>207</v>
      </c>
      <c r="E140" t="s">
        <v>204</v>
      </c>
      <c r="F140" t="s">
        <v>6</v>
      </c>
    </row>
    <row r="141" spans="1:6" x14ac:dyDescent="0.25">
      <c r="A141" t="s">
        <v>195</v>
      </c>
      <c r="B141">
        <v>786682.13199999998</v>
      </c>
      <c r="C141" s="30">
        <f t="shared" si="2"/>
        <v>786.68213200000002</v>
      </c>
      <c r="D141" t="s">
        <v>207</v>
      </c>
      <c r="E141" t="s">
        <v>204</v>
      </c>
      <c r="F141" t="s">
        <v>210</v>
      </c>
    </row>
    <row r="142" spans="1:6" x14ac:dyDescent="0.25">
      <c r="A142" t="s">
        <v>195</v>
      </c>
      <c r="B142">
        <v>831659.67200000002</v>
      </c>
      <c r="C142" s="30">
        <f t="shared" si="2"/>
        <v>831.659672</v>
      </c>
      <c r="D142" t="s">
        <v>207</v>
      </c>
      <c r="E142" t="s">
        <v>204</v>
      </c>
      <c r="F142" t="s">
        <v>211</v>
      </c>
    </row>
    <row r="143" spans="1:6" x14ac:dyDescent="0.25">
      <c r="A143" t="s">
        <v>195</v>
      </c>
      <c r="B143">
        <v>38706.951000000001</v>
      </c>
      <c r="C143" s="30">
        <f t="shared" si="2"/>
        <v>38.706951000000004</v>
      </c>
      <c r="D143" t="s">
        <v>207</v>
      </c>
      <c r="E143" t="s">
        <v>204</v>
      </c>
      <c r="F143" t="s">
        <v>212</v>
      </c>
    </row>
    <row r="144" spans="1:6" x14ac:dyDescent="0.25">
      <c r="A144" t="s">
        <v>195</v>
      </c>
      <c r="B144">
        <v>36736.927000000003</v>
      </c>
      <c r="C144" s="30">
        <f t="shared" si="2"/>
        <v>36.736927000000001</v>
      </c>
      <c r="D144" t="s">
        <v>207</v>
      </c>
      <c r="E144" t="s">
        <v>204</v>
      </c>
      <c r="F144" t="s">
        <v>213</v>
      </c>
    </row>
    <row r="145" spans="1:6" x14ac:dyDescent="0.25">
      <c r="A145" t="s">
        <v>196</v>
      </c>
      <c r="B145">
        <v>105128.598</v>
      </c>
      <c r="C145" s="30">
        <f t="shared" si="2"/>
        <v>105.128598</v>
      </c>
      <c r="D145" t="s">
        <v>207</v>
      </c>
      <c r="E145" t="s">
        <v>203</v>
      </c>
      <c r="F145" t="s">
        <v>6</v>
      </c>
    </row>
    <row r="146" spans="1:6" x14ac:dyDescent="0.25">
      <c r="A146" t="s">
        <v>196</v>
      </c>
      <c r="B146">
        <v>225781.58300000001</v>
      </c>
      <c r="C146" s="30">
        <f t="shared" si="2"/>
        <v>225.78158300000001</v>
      </c>
      <c r="D146" t="s">
        <v>207</v>
      </c>
      <c r="E146" t="s">
        <v>203</v>
      </c>
      <c r="F146" t="s">
        <v>210</v>
      </c>
    </row>
    <row r="147" spans="1:6" x14ac:dyDescent="0.25">
      <c r="A147" t="s">
        <v>196</v>
      </c>
      <c r="B147">
        <v>133520.872</v>
      </c>
      <c r="C147" s="30">
        <f t="shared" si="2"/>
        <v>133.520872</v>
      </c>
      <c r="D147" t="s">
        <v>207</v>
      </c>
      <c r="E147" t="s">
        <v>203</v>
      </c>
      <c r="F147" t="s">
        <v>211</v>
      </c>
    </row>
    <row r="148" spans="1:6" x14ac:dyDescent="0.25">
      <c r="A148" t="s">
        <v>196</v>
      </c>
      <c r="B148">
        <v>2914.1880000000001</v>
      </c>
      <c r="C148" s="30">
        <f t="shared" si="2"/>
        <v>2.9141880000000002</v>
      </c>
      <c r="D148" t="s">
        <v>207</v>
      </c>
      <c r="E148" t="s">
        <v>203</v>
      </c>
      <c r="F148" t="s">
        <v>212</v>
      </c>
    </row>
    <row r="149" spans="1:6" x14ac:dyDescent="0.25">
      <c r="A149" t="s">
        <v>197</v>
      </c>
      <c r="B149">
        <v>3314.3139999999999</v>
      </c>
      <c r="C149" s="30">
        <f t="shared" si="2"/>
        <v>3.314314</v>
      </c>
      <c r="D149" t="s">
        <v>207</v>
      </c>
      <c r="E149" t="s">
        <v>204</v>
      </c>
      <c r="F149" t="s">
        <v>6</v>
      </c>
    </row>
    <row r="150" spans="1:6" x14ac:dyDescent="0.25">
      <c r="A150" t="s">
        <v>197</v>
      </c>
      <c r="B150">
        <v>0</v>
      </c>
      <c r="C150" s="30">
        <f t="shared" si="2"/>
        <v>0</v>
      </c>
      <c r="D150" t="s">
        <v>207</v>
      </c>
      <c r="E150" t="s">
        <v>204</v>
      </c>
      <c r="F150" t="s">
        <v>210</v>
      </c>
    </row>
    <row r="151" spans="1:6" x14ac:dyDescent="0.25">
      <c r="A151" t="s">
        <v>197</v>
      </c>
      <c r="B151">
        <v>52727.650999999998</v>
      </c>
      <c r="C151" s="30">
        <f t="shared" si="2"/>
        <v>52.727650999999994</v>
      </c>
      <c r="D151" t="s">
        <v>207</v>
      </c>
      <c r="E151" t="s">
        <v>204</v>
      </c>
      <c r="F151" t="s">
        <v>211</v>
      </c>
    </row>
    <row r="152" spans="1:6" x14ac:dyDescent="0.25">
      <c r="A152" t="s">
        <v>197</v>
      </c>
      <c r="B152">
        <v>4.4450000000000003</v>
      </c>
      <c r="C152" s="30">
        <f t="shared" ref="C152:C168" si="3">B152/1000</f>
        <v>4.4450000000000002E-3</v>
      </c>
      <c r="D152" t="s">
        <v>207</v>
      </c>
      <c r="E152" t="s">
        <v>204</v>
      </c>
      <c r="F152" t="s">
        <v>212</v>
      </c>
    </row>
    <row r="153" spans="1:6" x14ac:dyDescent="0.25">
      <c r="A153" t="s">
        <v>197</v>
      </c>
      <c r="B153">
        <v>0</v>
      </c>
      <c r="C153" s="30">
        <f t="shared" si="3"/>
        <v>0</v>
      </c>
      <c r="D153" t="s">
        <v>207</v>
      </c>
      <c r="E153" t="s">
        <v>204</v>
      </c>
      <c r="F153" t="s">
        <v>213</v>
      </c>
    </row>
    <row r="154" spans="1:6" x14ac:dyDescent="0.25">
      <c r="A154" t="s">
        <v>198</v>
      </c>
      <c r="B154">
        <v>84597.308000000005</v>
      </c>
      <c r="C154" s="30">
        <f t="shared" si="3"/>
        <v>84.597307999999998</v>
      </c>
      <c r="D154" t="s">
        <v>207</v>
      </c>
      <c r="E154" t="s">
        <v>204</v>
      </c>
      <c r="F154" t="s">
        <v>6</v>
      </c>
    </row>
    <row r="155" spans="1:6" x14ac:dyDescent="0.25">
      <c r="A155" t="s">
        <v>198</v>
      </c>
      <c r="B155">
        <v>276844.76299999998</v>
      </c>
      <c r="C155" s="30">
        <f t="shared" si="3"/>
        <v>276.844763</v>
      </c>
      <c r="D155" t="s">
        <v>207</v>
      </c>
      <c r="E155" t="s">
        <v>204</v>
      </c>
      <c r="F155" t="s">
        <v>210</v>
      </c>
    </row>
    <row r="156" spans="1:6" x14ac:dyDescent="0.25">
      <c r="A156" t="s">
        <v>198</v>
      </c>
      <c r="B156">
        <v>284235.85600000003</v>
      </c>
      <c r="C156" s="30">
        <f t="shared" si="3"/>
        <v>284.23585600000001</v>
      </c>
      <c r="D156" t="s">
        <v>207</v>
      </c>
      <c r="E156" t="s">
        <v>204</v>
      </c>
      <c r="F156" t="s">
        <v>211</v>
      </c>
    </row>
    <row r="157" spans="1:6" x14ac:dyDescent="0.25">
      <c r="A157" t="s">
        <v>198</v>
      </c>
      <c r="B157">
        <v>219139.30900000001</v>
      </c>
      <c r="C157" s="30">
        <f t="shared" si="3"/>
        <v>219.139309</v>
      </c>
      <c r="D157" t="s">
        <v>207</v>
      </c>
      <c r="E157" t="s">
        <v>204</v>
      </c>
      <c r="F157" t="s">
        <v>212</v>
      </c>
    </row>
    <row r="158" spans="1:6" x14ac:dyDescent="0.25">
      <c r="A158" t="s">
        <v>198</v>
      </c>
      <c r="B158">
        <v>2936020.5049999999</v>
      </c>
      <c r="C158" s="30">
        <f t="shared" si="3"/>
        <v>2936.020505</v>
      </c>
      <c r="D158" t="s">
        <v>207</v>
      </c>
      <c r="E158" t="s">
        <v>204</v>
      </c>
      <c r="F158" t="s">
        <v>213</v>
      </c>
    </row>
    <row r="159" spans="1:6" x14ac:dyDescent="0.25">
      <c r="A159" t="s">
        <v>199</v>
      </c>
      <c r="B159">
        <v>115074.05499999999</v>
      </c>
      <c r="C159" s="30">
        <f t="shared" si="3"/>
        <v>115.07405499999999</v>
      </c>
      <c r="D159" t="s">
        <v>207</v>
      </c>
      <c r="E159" t="s">
        <v>204</v>
      </c>
      <c r="F159" t="s">
        <v>6</v>
      </c>
    </row>
    <row r="160" spans="1:6" x14ac:dyDescent="0.25">
      <c r="A160" t="s">
        <v>199</v>
      </c>
      <c r="B160">
        <v>626965.429</v>
      </c>
      <c r="C160" s="30">
        <f t="shared" si="3"/>
        <v>626.96542899999997</v>
      </c>
      <c r="D160" t="s">
        <v>207</v>
      </c>
      <c r="E160" t="s">
        <v>204</v>
      </c>
      <c r="F160" t="s">
        <v>210</v>
      </c>
    </row>
    <row r="161" spans="1:6" x14ac:dyDescent="0.25">
      <c r="A161" t="s">
        <v>199</v>
      </c>
      <c r="B161">
        <v>280870.43</v>
      </c>
      <c r="C161" s="30">
        <f t="shared" si="3"/>
        <v>280.87043</v>
      </c>
      <c r="D161" t="s">
        <v>207</v>
      </c>
      <c r="E161" t="s">
        <v>204</v>
      </c>
      <c r="F161" t="s">
        <v>211</v>
      </c>
    </row>
    <row r="162" spans="1:6" x14ac:dyDescent="0.25">
      <c r="A162" t="s">
        <v>199</v>
      </c>
      <c r="B162">
        <v>56646.711000000003</v>
      </c>
      <c r="C162" s="30">
        <f t="shared" si="3"/>
        <v>56.646711000000003</v>
      </c>
      <c r="D162" t="s">
        <v>207</v>
      </c>
      <c r="E162" t="s">
        <v>204</v>
      </c>
      <c r="F162" t="s">
        <v>212</v>
      </c>
    </row>
    <row r="163" spans="1:6" x14ac:dyDescent="0.25">
      <c r="A163" t="s">
        <v>199</v>
      </c>
      <c r="B163">
        <v>205373.79800000001</v>
      </c>
      <c r="C163" s="30">
        <f t="shared" si="3"/>
        <v>205.37379800000002</v>
      </c>
      <c r="D163" t="s">
        <v>207</v>
      </c>
      <c r="E163" t="s">
        <v>204</v>
      </c>
      <c r="F163" t="s">
        <v>213</v>
      </c>
    </row>
    <row r="164" spans="1:6" x14ac:dyDescent="0.25">
      <c r="A164" t="s">
        <v>200</v>
      </c>
      <c r="B164">
        <v>4768</v>
      </c>
      <c r="C164" s="30">
        <f t="shared" si="3"/>
        <v>4.7679999999999998</v>
      </c>
      <c r="D164" t="s">
        <v>207</v>
      </c>
      <c r="E164" t="s">
        <v>204</v>
      </c>
      <c r="F164" t="s">
        <v>6</v>
      </c>
    </row>
    <row r="165" spans="1:6" x14ac:dyDescent="0.25">
      <c r="A165" t="s">
        <v>200</v>
      </c>
      <c r="B165">
        <v>59388.402000000002</v>
      </c>
      <c r="C165" s="30">
        <f t="shared" si="3"/>
        <v>59.388401999999999</v>
      </c>
      <c r="D165" t="s">
        <v>207</v>
      </c>
      <c r="E165" t="s">
        <v>204</v>
      </c>
      <c r="F165" t="s">
        <v>210</v>
      </c>
    </row>
    <row r="166" spans="1:6" x14ac:dyDescent="0.25">
      <c r="A166" t="s">
        <v>200</v>
      </c>
      <c r="B166">
        <v>99232.221000000005</v>
      </c>
      <c r="C166" s="30">
        <f t="shared" si="3"/>
        <v>99.23222100000001</v>
      </c>
      <c r="D166" t="s">
        <v>207</v>
      </c>
      <c r="E166" t="s">
        <v>204</v>
      </c>
      <c r="F166" t="s">
        <v>211</v>
      </c>
    </row>
    <row r="167" spans="1:6" x14ac:dyDescent="0.25">
      <c r="A167" t="s">
        <v>200</v>
      </c>
      <c r="B167">
        <v>6248.4279999999999</v>
      </c>
      <c r="C167" s="30">
        <f t="shared" si="3"/>
        <v>6.2484279999999996</v>
      </c>
      <c r="D167" t="s">
        <v>207</v>
      </c>
      <c r="E167" t="s">
        <v>204</v>
      </c>
      <c r="F167" t="s">
        <v>212</v>
      </c>
    </row>
    <row r="168" spans="1:6" x14ac:dyDescent="0.25">
      <c r="A168" t="s">
        <v>200</v>
      </c>
      <c r="B168">
        <v>4.452</v>
      </c>
      <c r="C168" s="30">
        <f t="shared" si="3"/>
        <v>4.4520000000000002E-3</v>
      </c>
      <c r="D168" t="s">
        <v>207</v>
      </c>
      <c r="E168" t="s">
        <v>204</v>
      </c>
      <c r="F168" t="s">
        <v>213</v>
      </c>
    </row>
  </sheetData>
  <autoFilter ref="A3:F168" xr:uid="{F60759D3-653B-4AAA-87DA-E6FD131B01CE}"/>
  <mergeCells count="2">
    <mergeCell ref="A2:F2"/>
    <mergeCell ref="A86:F8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EED86-23DF-4584-984E-F162499D842A}">
  <dimension ref="A1:I52"/>
  <sheetViews>
    <sheetView workbookViewId="0">
      <selection activeCell="A2" sqref="A2:I2"/>
    </sheetView>
  </sheetViews>
  <sheetFormatPr defaultRowHeight="15" x14ac:dyDescent="0.25"/>
  <cols>
    <col min="2" max="2" width="19.5703125" bestFit="1" customWidth="1"/>
    <col min="3" max="6" width="12.5703125" bestFit="1" customWidth="1"/>
    <col min="7" max="7" width="17.42578125" bestFit="1" customWidth="1"/>
    <col min="8" max="8" width="25.140625" bestFit="1" customWidth="1"/>
    <col min="9" max="9" width="32.7109375" bestFit="1" customWidth="1"/>
  </cols>
  <sheetData>
    <row r="1" spans="1:9" x14ac:dyDescent="0.25">
      <c r="A1" t="s">
        <v>231</v>
      </c>
    </row>
    <row r="2" spans="1:9" x14ac:dyDescent="0.25">
      <c r="A2" s="49" t="s">
        <v>50</v>
      </c>
      <c r="B2" s="49"/>
      <c r="C2" s="49"/>
      <c r="D2" s="49"/>
      <c r="E2" s="49"/>
      <c r="F2" s="49"/>
      <c r="G2" s="49"/>
      <c r="H2" s="49"/>
      <c r="I2" s="49"/>
    </row>
    <row r="3" spans="1:9" x14ac:dyDescent="0.25">
      <c r="A3" s="4" t="s">
        <v>51</v>
      </c>
      <c r="B3" s="4" t="s">
        <v>52</v>
      </c>
      <c r="C3" s="4" t="s">
        <v>53</v>
      </c>
      <c r="D3" s="4" t="s">
        <v>54</v>
      </c>
      <c r="E3" s="4" t="s">
        <v>55</v>
      </c>
      <c r="F3" s="4" t="s">
        <v>47</v>
      </c>
      <c r="G3" s="4" t="s">
        <v>56</v>
      </c>
      <c r="H3" s="4" t="s">
        <v>57</v>
      </c>
      <c r="I3" s="4" t="s">
        <v>58</v>
      </c>
    </row>
    <row r="4" spans="1:9" x14ac:dyDescent="0.25">
      <c r="A4" s="3">
        <v>0</v>
      </c>
      <c r="B4" s="3">
        <v>1.1243194729999999</v>
      </c>
      <c r="C4" s="3">
        <v>0.74171951599999997</v>
      </c>
      <c r="D4" s="3">
        <v>2.5974787999999999E-2</v>
      </c>
      <c r="E4" s="3">
        <v>0.74097866499999998</v>
      </c>
      <c r="F4" s="3">
        <v>6.0516988559999998</v>
      </c>
      <c r="G4" s="3">
        <v>0.24206984600000001</v>
      </c>
      <c r="H4" s="3">
        <v>36.590892719999999</v>
      </c>
      <c r="I4" s="3">
        <v>281.66042929999998</v>
      </c>
    </row>
    <row r="5" spans="1:9" x14ac:dyDescent="0.25">
      <c r="A5" s="3">
        <v>1</v>
      </c>
      <c r="B5" s="3">
        <v>1.076604602</v>
      </c>
      <c r="C5" s="3">
        <v>0.72162045100000005</v>
      </c>
      <c r="D5" s="3">
        <v>2.3940444000000002E-2</v>
      </c>
      <c r="E5" s="3">
        <v>0.70100231499999999</v>
      </c>
      <c r="F5" s="3">
        <v>5.9776214850000002</v>
      </c>
      <c r="G5" s="3">
        <v>0.240937084</v>
      </c>
      <c r="H5" s="3">
        <v>33.72268717</v>
      </c>
      <c r="I5" s="3">
        <v>279.86179559999999</v>
      </c>
    </row>
    <row r="6" spans="1:9" x14ac:dyDescent="0.25">
      <c r="A6" s="3">
        <v>2</v>
      </c>
      <c r="B6" s="3">
        <v>1.0357409179999999</v>
      </c>
      <c r="C6" s="3">
        <v>0.70085887800000002</v>
      </c>
      <c r="D6" s="3">
        <v>2.2243474999999999E-2</v>
      </c>
      <c r="E6" s="3">
        <v>0.68434657099999996</v>
      </c>
      <c r="F6" s="3">
        <v>5.9309279229999996</v>
      </c>
      <c r="G6" s="3">
        <v>0.24027184700000001</v>
      </c>
      <c r="H6" s="3">
        <v>32.146088519999999</v>
      </c>
      <c r="I6" s="3">
        <v>276.30254330000002</v>
      </c>
    </row>
    <row r="7" spans="1:9" x14ac:dyDescent="0.25">
      <c r="A7" s="3">
        <v>3</v>
      </c>
      <c r="B7" s="3">
        <v>1.0185375560000001</v>
      </c>
      <c r="C7" s="3">
        <v>0.68085777300000005</v>
      </c>
      <c r="D7" s="3">
        <v>1.9188548E-2</v>
      </c>
      <c r="E7" s="3">
        <v>0.67627442599999998</v>
      </c>
      <c r="F7" s="3">
        <v>5.8725250889999998</v>
      </c>
      <c r="G7" s="3">
        <v>0.23903358899999999</v>
      </c>
      <c r="H7" s="3">
        <v>31.00945686</v>
      </c>
      <c r="I7" s="3">
        <v>275.70096050000001</v>
      </c>
    </row>
    <row r="8" spans="1:9" x14ac:dyDescent="0.25">
      <c r="A8" s="3">
        <v>4</v>
      </c>
      <c r="B8" s="3">
        <v>1.0213443550000001</v>
      </c>
      <c r="C8" s="3">
        <v>0.66310223199999996</v>
      </c>
      <c r="D8" s="3">
        <v>1.5952721999999999E-2</v>
      </c>
      <c r="E8" s="3">
        <v>0.68057331300000001</v>
      </c>
      <c r="F8" s="3">
        <v>5.8777057839999998</v>
      </c>
      <c r="G8" s="3">
        <v>0.23978486700000001</v>
      </c>
      <c r="H8" s="3">
        <v>30.662600149999999</v>
      </c>
      <c r="I8" s="3">
        <v>276.62856260000001</v>
      </c>
    </row>
    <row r="9" spans="1:9" x14ac:dyDescent="0.25">
      <c r="A9" s="3">
        <v>5</v>
      </c>
      <c r="B9" s="3">
        <v>1.0491853470000001</v>
      </c>
      <c r="C9" s="3">
        <v>0.65135174799999995</v>
      </c>
      <c r="D9" s="3">
        <v>1.3843349E-2</v>
      </c>
      <c r="E9" s="3">
        <v>0.71163046900000004</v>
      </c>
      <c r="F9" s="3">
        <v>5.9126023200000004</v>
      </c>
      <c r="G9" s="3">
        <v>0.24099775200000001</v>
      </c>
      <c r="H9" s="3">
        <v>32.868240810000003</v>
      </c>
      <c r="I9" s="3">
        <v>279.17237249999999</v>
      </c>
    </row>
    <row r="10" spans="1:9" x14ac:dyDescent="0.25">
      <c r="A10" s="3">
        <v>6</v>
      </c>
      <c r="B10" s="3">
        <v>1.1249015929999999</v>
      </c>
      <c r="C10" s="3">
        <v>0.63236541999999996</v>
      </c>
      <c r="D10" s="3">
        <v>5.3140374999999997E-2</v>
      </c>
      <c r="E10" s="3">
        <v>0.80809186700000002</v>
      </c>
      <c r="F10" s="3">
        <v>5.997495829</v>
      </c>
      <c r="G10" s="3">
        <v>0.24290041600000001</v>
      </c>
      <c r="H10" s="3">
        <v>36.145020529999996</v>
      </c>
      <c r="I10" s="3">
        <v>283.53000070000002</v>
      </c>
    </row>
    <row r="11" spans="1:9" x14ac:dyDescent="0.25">
      <c r="A11" s="3">
        <v>7</v>
      </c>
      <c r="B11" s="3">
        <v>1.2057614969999999</v>
      </c>
      <c r="C11" s="3">
        <v>0.58841990399999999</v>
      </c>
      <c r="D11" s="3">
        <v>0.25040627999999998</v>
      </c>
      <c r="E11" s="3">
        <v>0.908516781</v>
      </c>
      <c r="F11" s="3">
        <v>6.0437610299999998</v>
      </c>
      <c r="G11" s="3">
        <v>0.24503734499999999</v>
      </c>
      <c r="H11" s="3">
        <v>39.616597509999998</v>
      </c>
      <c r="I11" s="3">
        <v>285.83366260000003</v>
      </c>
    </row>
    <row r="12" spans="1:9" x14ac:dyDescent="0.25">
      <c r="A12" s="3">
        <v>8</v>
      </c>
      <c r="B12" s="3">
        <v>1.2628802299999999</v>
      </c>
      <c r="C12" s="3">
        <v>0.52735169199999998</v>
      </c>
      <c r="D12" s="3">
        <v>0.62312582500000002</v>
      </c>
      <c r="E12" s="3">
        <v>0.98279809100000004</v>
      </c>
      <c r="F12" s="3">
        <v>6.0855544789999998</v>
      </c>
      <c r="G12" s="3">
        <v>0.24629484400000001</v>
      </c>
      <c r="H12" s="3">
        <v>41.826164220000003</v>
      </c>
      <c r="I12" s="3">
        <v>284.16958210000001</v>
      </c>
    </row>
    <row r="13" spans="1:9" x14ac:dyDescent="0.25">
      <c r="A13" s="3">
        <v>9</v>
      </c>
      <c r="B13" s="3">
        <v>1.29527948</v>
      </c>
      <c r="C13" s="3">
        <v>0.489797555</v>
      </c>
      <c r="D13" s="3">
        <v>1.106427294</v>
      </c>
      <c r="E13" s="3">
        <v>1.016046035</v>
      </c>
      <c r="F13" s="3">
        <v>6.1142492559999999</v>
      </c>
      <c r="G13" s="3">
        <v>0.24671525899999999</v>
      </c>
      <c r="H13" s="3">
        <v>42.780212370000001</v>
      </c>
      <c r="I13" s="3">
        <v>279.23231490000001</v>
      </c>
    </row>
    <row r="14" spans="1:9" x14ac:dyDescent="0.25">
      <c r="A14" s="3">
        <v>10</v>
      </c>
      <c r="B14" s="3">
        <v>1.297363276</v>
      </c>
      <c r="C14" s="3">
        <v>0.49500797299999999</v>
      </c>
      <c r="D14" s="3">
        <v>1.575516615</v>
      </c>
      <c r="E14" s="3">
        <v>1.0218396860000001</v>
      </c>
      <c r="F14" s="3">
        <v>6.1167127839999997</v>
      </c>
      <c r="G14" s="3">
        <v>0.24672908399999999</v>
      </c>
      <c r="H14" s="3">
        <v>42.661434020000002</v>
      </c>
      <c r="I14" s="3">
        <v>271.94803899999999</v>
      </c>
    </row>
    <row r="15" spans="1:9" x14ac:dyDescent="0.25">
      <c r="A15" s="3">
        <v>11</v>
      </c>
      <c r="B15" s="3">
        <v>1.2934186489999999</v>
      </c>
      <c r="C15" s="3">
        <v>0.52324470499999998</v>
      </c>
      <c r="D15" s="3">
        <v>1.89770971</v>
      </c>
      <c r="E15" s="3">
        <v>1.0258882519999999</v>
      </c>
      <c r="F15" s="3">
        <v>6.1065170200000001</v>
      </c>
      <c r="G15" s="3">
        <v>0.24608941500000001</v>
      </c>
      <c r="H15" s="3">
        <v>42.310897609999998</v>
      </c>
      <c r="I15" s="3">
        <v>266.50370939999999</v>
      </c>
    </row>
    <row r="16" spans="1:9" x14ac:dyDescent="0.25">
      <c r="A16" s="3">
        <v>12</v>
      </c>
      <c r="B16" s="3">
        <v>1.2866164440000001</v>
      </c>
      <c r="C16" s="3">
        <v>0.55250529500000001</v>
      </c>
      <c r="D16" s="3">
        <v>2.06786483</v>
      </c>
      <c r="E16" s="3">
        <v>1.016879434</v>
      </c>
      <c r="F16" s="3">
        <v>6.100196908</v>
      </c>
      <c r="G16" s="3">
        <v>0.245817956</v>
      </c>
      <c r="H16" s="3">
        <v>41.511481179999997</v>
      </c>
      <c r="I16" s="3">
        <v>262.93053629999997</v>
      </c>
    </row>
    <row r="17" spans="1:9" x14ac:dyDescent="0.25">
      <c r="A17" s="3">
        <v>13</v>
      </c>
      <c r="B17" s="3">
        <v>1.2795074529999999</v>
      </c>
      <c r="C17" s="3">
        <v>0.58066267199999999</v>
      </c>
      <c r="D17" s="3">
        <v>2.092890895</v>
      </c>
      <c r="E17" s="3">
        <v>0.99007425000000004</v>
      </c>
      <c r="F17" s="3">
        <v>6.0683052379999998</v>
      </c>
      <c r="G17" s="3">
        <v>0.24529642700000001</v>
      </c>
      <c r="H17" s="3">
        <v>40.465607040000002</v>
      </c>
      <c r="I17" s="3">
        <v>262.26728869999999</v>
      </c>
    </row>
    <row r="18" spans="1:9" x14ac:dyDescent="0.25">
      <c r="A18" s="3">
        <v>14</v>
      </c>
      <c r="B18" s="3">
        <v>1.2710271019999999</v>
      </c>
      <c r="C18" s="3">
        <v>0.609618506</v>
      </c>
      <c r="D18" s="3">
        <v>1.99898256</v>
      </c>
      <c r="E18" s="3">
        <v>0.958630329</v>
      </c>
      <c r="F18" s="3">
        <v>6.055840667</v>
      </c>
      <c r="G18" s="3">
        <v>0.24449561</v>
      </c>
      <c r="H18" s="3">
        <v>39.687711880000002</v>
      </c>
      <c r="I18" s="3">
        <v>263.17184850000001</v>
      </c>
    </row>
    <row r="19" spans="1:9" x14ac:dyDescent="0.25">
      <c r="A19" s="3">
        <v>15</v>
      </c>
      <c r="B19" s="3">
        <v>1.2667717570000001</v>
      </c>
      <c r="C19" s="3">
        <v>0.63444028299999999</v>
      </c>
      <c r="D19" s="3">
        <v>1.7921543719999999</v>
      </c>
      <c r="E19" s="3">
        <v>0.94224053699999999</v>
      </c>
      <c r="F19" s="3">
        <v>6.0536996070000004</v>
      </c>
      <c r="G19" s="3">
        <v>0.244255476</v>
      </c>
      <c r="H19" s="3">
        <v>39.75434018</v>
      </c>
      <c r="I19" s="3">
        <v>265.50712609999999</v>
      </c>
    </row>
    <row r="20" spans="1:9" x14ac:dyDescent="0.25">
      <c r="A20" s="3">
        <v>16</v>
      </c>
      <c r="B20" s="3">
        <v>1.2669575420000001</v>
      </c>
      <c r="C20" s="3">
        <v>0.65254658499999996</v>
      </c>
      <c r="D20" s="3">
        <v>1.4699097270000001</v>
      </c>
      <c r="E20" s="3">
        <v>0.94830135100000001</v>
      </c>
      <c r="F20" s="3">
        <v>6.0605019850000001</v>
      </c>
      <c r="G20" s="3">
        <v>0.24374082999999999</v>
      </c>
      <c r="H20" s="3">
        <v>39.952188419999999</v>
      </c>
      <c r="I20" s="3">
        <v>269.21845400000001</v>
      </c>
    </row>
    <row r="21" spans="1:9" x14ac:dyDescent="0.25">
      <c r="A21" s="3">
        <v>17</v>
      </c>
      <c r="B21" s="3">
        <v>1.284288718</v>
      </c>
      <c r="C21" s="3">
        <v>0.661693965</v>
      </c>
      <c r="D21" s="3">
        <v>1.0682248539999999</v>
      </c>
      <c r="E21" s="3">
        <v>0.986352962</v>
      </c>
      <c r="F21" s="3">
        <v>6.0944627110000003</v>
      </c>
      <c r="G21" s="3">
        <v>0.243789477</v>
      </c>
      <c r="H21" s="3">
        <v>41.14268182</v>
      </c>
      <c r="I21" s="3">
        <v>275.15545939999998</v>
      </c>
    </row>
    <row r="22" spans="1:9" x14ac:dyDescent="0.25">
      <c r="A22" s="3">
        <v>18</v>
      </c>
      <c r="B22" s="3">
        <v>1.3096379680000001</v>
      </c>
      <c r="C22" s="3">
        <v>0.66522079000000001</v>
      </c>
      <c r="D22" s="3">
        <v>0.64673778199999998</v>
      </c>
      <c r="E22" s="3">
        <v>1.0433374470000001</v>
      </c>
      <c r="F22" s="3">
        <v>6.1724710079999996</v>
      </c>
      <c r="G22" s="3">
        <v>0.24609924399999999</v>
      </c>
      <c r="H22" s="3">
        <v>43.110787389999999</v>
      </c>
      <c r="I22" s="3">
        <v>281.84642630000002</v>
      </c>
    </row>
    <row r="23" spans="1:9" x14ac:dyDescent="0.25">
      <c r="A23" s="3">
        <v>19</v>
      </c>
      <c r="B23" s="3">
        <v>1.316967461</v>
      </c>
      <c r="C23" s="3">
        <v>0.66192618000000003</v>
      </c>
      <c r="D23" s="3">
        <v>0.29993570899999999</v>
      </c>
      <c r="E23" s="3">
        <v>1.094627684</v>
      </c>
      <c r="F23" s="3">
        <v>6.1857738749999998</v>
      </c>
      <c r="G23" s="3">
        <v>0.245412455</v>
      </c>
      <c r="H23" s="3">
        <v>45.165518329999998</v>
      </c>
      <c r="I23" s="3">
        <v>286.97103040000002</v>
      </c>
    </row>
    <row r="24" spans="1:9" x14ac:dyDescent="0.25">
      <c r="A24" s="3">
        <v>20</v>
      </c>
      <c r="B24" s="3">
        <v>1.3251763919999999</v>
      </c>
      <c r="C24" s="3">
        <v>0.68341061400000003</v>
      </c>
      <c r="D24" s="3">
        <v>0.10085651499999999</v>
      </c>
      <c r="E24" s="3">
        <v>1.090891745</v>
      </c>
      <c r="F24" s="3">
        <v>6.1854133979999997</v>
      </c>
      <c r="G24" s="3">
        <v>0.24616739400000001</v>
      </c>
      <c r="H24" s="3">
        <v>48.7011173</v>
      </c>
      <c r="I24" s="3">
        <v>290.21026189999998</v>
      </c>
    </row>
    <row r="25" spans="1:9" x14ac:dyDescent="0.25">
      <c r="A25" s="3">
        <v>21</v>
      </c>
      <c r="B25" s="3">
        <v>1.3168418049999999</v>
      </c>
      <c r="C25" s="3">
        <v>0.71981435699999996</v>
      </c>
      <c r="D25" s="3">
        <v>3.8723017999999998E-2</v>
      </c>
      <c r="E25" s="3">
        <v>1.0734063680000001</v>
      </c>
      <c r="F25" s="3">
        <v>6.1908180579999996</v>
      </c>
      <c r="G25" s="3">
        <v>0.244988019</v>
      </c>
      <c r="H25" s="3">
        <v>47.562689880000001</v>
      </c>
      <c r="I25" s="3">
        <v>289.0368454</v>
      </c>
    </row>
    <row r="26" spans="1:9" x14ac:dyDescent="0.25">
      <c r="A26" s="3">
        <v>22</v>
      </c>
      <c r="B26" s="3">
        <v>1.2733881899999999</v>
      </c>
      <c r="C26" s="3">
        <v>0.74736137800000002</v>
      </c>
      <c r="D26" s="3">
        <v>2.9703944999999999E-2</v>
      </c>
      <c r="E26" s="3">
        <v>0.98719388399999997</v>
      </c>
      <c r="F26" s="3">
        <v>6.183940325</v>
      </c>
      <c r="G26" s="3">
        <v>0.244234849</v>
      </c>
      <c r="H26" s="3">
        <v>42.6790132</v>
      </c>
      <c r="I26" s="3">
        <v>286.60079710000002</v>
      </c>
    </row>
    <row r="27" spans="1:9" x14ac:dyDescent="0.25">
      <c r="A27" s="3">
        <v>23</v>
      </c>
      <c r="B27" s="3">
        <v>1.200952942</v>
      </c>
      <c r="C27" s="3">
        <v>0.75141174899999996</v>
      </c>
      <c r="D27" s="3">
        <v>2.7538423999999999E-2</v>
      </c>
      <c r="E27" s="3">
        <v>0.84787285000000001</v>
      </c>
      <c r="F27" s="3">
        <v>6.1459178129999996</v>
      </c>
      <c r="G27" s="3">
        <v>0.242519819</v>
      </c>
      <c r="H27" s="3">
        <v>37.968252929999998</v>
      </c>
      <c r="I27" s="3">
        <v>283.84037619999998</v>
      </c>
    </row>
    <row r="28" spans="1:9" x14ac:dyDescent="0.25">
      <c r="A28" s="49" t="s">
        <v>59</v>
      </c>
      <c r="B28" s="49"/>
      <c r="C28" s="49"/>
      <c r="D28" s="49"/>
      <c r="E28" s="49"/>
      <c r="F28" s="49"/>
      <c r="G28" s="49"/>
      <c r="H28" s="49"/>
      <c r="I28" s="49"/>
    </row>
    <row r="29" spans="1:9" x14ac:dyDescent="0.25">
      <c r="A29" s="3">
        <v>0</v>
      </c>
      <c r="B29" s="3">
        <v>1.1520900000000001</v>
      </c>
      <c r="C29" s="3">
        <v>1.332079</v>
      </c>
      <c r="D29" s="3">
        <v>4.5721999999999999E-2</v>
      </c>
      <c r="E29" s="3">
        <v>1.0288649999999999</v>
      </c>
      <c r="F29" s="3">
        <v>5.7220950000000004</v>
      </c>
      <c r="G29" s="3">
        <v>0.26590900000000001</v>
      </c>
      <c r="H29" s="3">
        <v>83.061930000000004</v>
      </c>
      <c r="I29" s="3">
        <v>193.78800000000001</v>
      </c>
    </row>
    <row r="30" spans="1:9" x14ac:dyDescent="0.25">
      <c r="A30" s="3">
        <v>1</v>
      </c>
      <c r="B30" s="3">
        <v>1.0740639999999999</v>
      </c>
      <c r="C30" s="3">
        <v>1.300341</v>
      </c>
      <c r="D30" s="3">
        <v>4.3944999999999998E-2</v>
      </c>
      <c r="E30" s="3">
        <v>0.98459600000000003</v>
      </c>
      <c r="F30" s="3">
        <v>5.7083700000000004</v>
      </c>
      <c r="G30" s="3">
        <v>0.26543099999999997</v>
      </c>
      <c r="H30" s="3">
        <v>78.132459999999995</v>
      </c>
      <c r="I30" s="3">
        <v>188.98580000000001</v>
      </c>
    </row>
    <row r="31" spans="1:9" x14ac:dyDescent="0.25">
      <c r="A31" s="3">
        <v>2</v>
      </c>
      <c r="B31" s="3">
        <v>1.039652</v>
      </c>
      <c r="C31" s="3">
        <v>1.2499119999999999</v>
      </c>
      <c r="D31" s="3">
        <v>4.1614999999999999E-2</v>
      </c>
      <c r="E31" s="3">
        <v>0.94366899999999998</v>
      </c>
      <c r="F31" s="3">
        <v>5.7140129999999996</v>
      </c>
      <c r="G31" s="3">
        <v>0.26554</v>
      </c>
      <c r="H31" s="3">
        <v>75.567350000000005</v>
      </c>
      <c r="I31" s="3">
        <v>187.6086</v>
      </c>
    </row>
    <row r="32" spans="1:9" x14ac:dyDescent="0.25">
      <c r="A32" s="3">
        <v>3</v>
      </c>
      <c r="B32" s="3">
        <v>1.0168280000000001</v>
      </c>
      <c r="C32" s="3">
        <v>1.2182440000000001</v>
      </c>
      <c r="D32" s="3">
        <v>3.7273000000000001E-2</v>
      </c>
      <c r="E32" s="3">
        <v>0.91650900000000002</v>
      </c>
      <c r="F32" s="3">
        <v>5.6972870000000002</v>
      </c>
      <c r="G32" s="3">
        <v>0.26525500000000002</v>
      </c>
      <c r="H32" s="3">
        <v>73.280770000000004</v>
      </c>
      <c r="I32" s="3">
        <v>186.96369999999999</v>
      </c>
    </row>
    <row r="33" spans="1:9" x14ac:dyDescent="0.25">
      <c r="A33" s="3">
        <v>4</v>
      </c>
      <c r="B33" s="3">
        <v>1.0269029999999999</v>
      </c>
      <c r="C33" s="3">
        <v>1.1944360000000001</v>
      </c>
      <c r="D33" s="3">
        <v>3.1848000000000001E-2</v>
      </c>
      <c r="E33" s="3">
        <v>0.91925999999999997</v>
      </c>
      <c r="F33" s="3">
        <v>5.6890289999999997</v>
      </c>
      <c r="G33" s="3">
        <v>0.26564399999999999</v>
      </c>
      <c r="H33" s="3">
        <v>73.877700000000004</v>
      </c>
      <c r="I33" s="3">
        <v>188.17920000000001</v>
      </c>
    </row>
    <row r="34" spans="1:9" x14ac:dyDescent="0.25">
      <c r="A34" s="3">
        <v>5</v>
      </c>
      <c r="B34" s="3">
        <v>1.0528</v>
      </c>
      <c r="C34" s="3">
        <v>1.1655310000000001</v>
      </c>
      <c r="D34" s="3">
        <v>4.1418000000000003E-2</v>
      </c>
      <c r="E34" s="3">
        <v>0.92015800000000003</v>
      </c>
      <c r="F34" s="3">
        <v>5.696593</v>
      </c>
      <c r="G34" s="3">
        <v>0.26541399999999998</v>
      </c>
      <c r="H34" s="3">
        <v>78.697739999999996</v>
      </c>
      <c r="I34" s="3">
        <v>190.87469999999999</v>
      </c>
    </row>
    <row r="35" spans="1:9" x14ac:dyDescent="0.25">
      <c r="A35" s="3">
        <v>6</v>
      </c>
      <c r="B35" s="3">
        <v>1.0930820000000001</v>
      </c>
      <c r="C35" s="3">
        <v>1.1480239999999999</v>
      </c>
      <c r="D35" s="3">
        <v>0.19267699999999999</v>
      </c>
      <c r="E35" s="3">
        <v>1.0271859999999999</v>
      </c>
      <c r="F35" s="3">
        <v>5.7182719999999998</v>
      </c>
      <c r="G35" s="3">
        <v>0.265179</v>
      </c>
      <c r="H35" s="3">
        <v>86.048879999999997</v>
      </c>
      <c r="I35" s="3">
        <v>191.38560000000001</v>
      </c>
    </row>
    <row r="36" spans="1:9" x14ac:dyDescent="0.25">
      <c r="A36" s="3">
        <v>7</v>
      </c>
      <c r="B36" s="3">
        <v>1.084063</v>
      </c>
      <c r="C36" s="3">
        <v>1.078786</v>
      </c>
      <c r="D36" s="3">
        <v>0.76821899999999999</v>
      </c>
      <c r="E36" s="3">
        <v>1.0770550000000001</v>
      </c>
      <c r="F36" s="3">
        <v>5.7178769999999997</v>
      </c>
      <c r="G36" s="3">
        <v>0.263955</v>
      </c>
      <c r="H36" s="3">
        <v>88.304550000000006</v>
      </c>
      <c r="I36" s="3">
        <v>181.68100000000001</v>
      </c>
    </row>
    <row r="37" spans="1:9" x14ac:dyDescent="0.25">
      <c r="A37" s="3">
        <v>8</v>
      </c>
      <c r="B37" s="3">
        <v>1.0100100000000001</v>
      </c>
      <c r="C37" s="3">
        <v>0.98494499999999996</v>
      </c>
      <c r="D37" s="3">
        <v>1.826859</v>
      </c>
      <c r="E37" s="3">
        <v>1.00729</v>
      </c>
      <c r="F37" s="3">
        <v>5.6711200000000002</v>
      </c>
      <c r="G37" s="3">
        <v>0.26302700000000001</v>
      </c>
      <c r="H37" s="3">
        <v>80.415279999999996</v>
      </c>
      <c r="I37" s="3">
        <v>163.16550000000001</v>
      </c>
    </row>
    <row r="38" spans="1:9" x14ac:dyDescent="0.25">
      <c r="A38" s="3">
        <v>9</v>
      </c>
      <c r="B38" s="3">
        <v>0.86463400000000001</v>
      </c>
      <c r="C38" s="3">
        <v>0.92146799999999995</v>
      </c>
      <c r="D38" s="3">
        <v>3.121909</v>
      </c>
      <c r="E38" s="3">
        <v>0.91012499999999996</v>
      </c>
      <c r="F38" s="3">
        <v>5.5820699999999999</v>
      </c>
      <c r="G38" s="3">
        <v>0.26027299999999998</v>
      </c>
      <c r="H38" s="3">
        <v>65.872770000000003</v>
      </c>
      <c r="I38" s="3">
        <v>138.29580000000001</v>
      </c>
    </row>
    <row r="39" spans="1:9" x14ac:dyDescent="0.25">
      <c r="A39" s="3">
        <v>10</v>
      </c>
      <c r="B39" s="3">
        <v>0.73165899999999995</v>
      </c>
      <c r="C39" s="3">
        <v>0.89939400000000003</v>
      </c>
      <c r="D39" s="3">
        <v>4.1454469999999999</v>
      </c>
      <c r="E39" s="3">
        <v>0.82920799999999995</v>
      </c>
      <c r="F39" s="3">
        <v>5.4300090000000001</v>
      </c>
      <c r="G39" s="3">
        <v>0.25687599999999999</v>
      </c>
      <c r="H39" s="3">
        <v>51.936819999999997</v>
      </c>
      <c r="I39" s="3">
        <v>119.6384</v>
      </c>
    </row>
    <row r="40" spans="1:9" x14ac:dyDescent="0.25">
      <c r="A40" s="3">
        <v>11</v>
      </c>
      <c r="B40" s="3">
        <v>0.67463300000000004</v>
      </c>
      <c r="C40" s="3">
        <v>0.89855399999999996</v>
      </c>
      <c r="D40" s="3">
        <v>4.7511520000000003</v>
      </c>
      <c r="E40" s="3">
        <v>0.79013500000000003</v>
      </c>
      <c r="F40" s="3">
        <v>5.3026650000000002</v>
      </c>
      <c r="G40" s="3">
        <v>0.25391599999999998</v>
      </c>
      <c r="H40" s="3">
        <v>41.837020000000003</v>
      </c>
      <c r="I40" s="3">
        <v>110.8385</v>
      </c>
    </row>
    <row r="41" spans="1:9" x14ac:dyDescent="0.25">
      <c r="A41" s="3">
        <v>12</v>
      </c>
      <c r="B41" s="3">
        <v>0.64584299999999994</v>
      </c>
      <c r="C41" s="3">
        <v>0.93257299999999999</v>
      </c>
      <c r="D41" s="3">
        <v>5.022602</v>
      </c>
      <c r="E41" s="3">
        <v>0.76390199999999997</v>
      </c>
      <c r="F41" s="3">
        <v>5.2040639999999998</v>
      </c>
      <c r="G41" s="3">
        <v>0.25239099999999998</v>
      </c>
      <c r="H41" s="3">
        <v>34.661909999999999</v>
      </c>
      <c r="I41" s="3">
        <v>106.9139</v>
      </c>
    </row>
    <row r="42" spans="1:9" x14ac:dyDescent="0.25">
      <c r="A42" s="3">
        <v>13</v>
      </c>
      <c r="B42" s="3">
        <v>0.63733700000000004</v>
      </c>
      <c r="C42" s="3">
        <v>0.96568500000000002</v>
      </c>
      <c r="D42" s="3">
        <v>5.0416470000000002</v>
      </c>
      <c r="E42" s="3">
        <v>0.75292400000000004</v>
      </c>
      <c r="F42" s="3">
        <v>5.1358069999999998</v>
      </c>
      <c r="G42" s="3">
        <v>0.25222899999999998</v>
      </c>
      <c r="H42" s="3">
        <v>31.556049999999999</v>
      </c>
      <c r="I42" s="3">
        <v>106.1417</v>
      </c>
    </row>
    <row r="43" spans="1:9" x14ac:dyDescent="0.25">
      <c r="A43" s="3">
        <v>14</v>
      </c>
      <c r="B43" s="3">
        <v>0.64413799999999999</v>
      </c>
      <c r="C43" s="3">
        <v>1.017576</v>
      </c>
      <c r="D43" s="3">
        <v>4.8664160000000001</v>
      </c>
      <c r="E43" s="3">
        <v>0.75551400000000002</v>
      </c>
      <c r="F43" s="3">
        <v>5.1051469999999997</v>
      </c>
      <c r="G43" s="3">
        <v>0.25293599999999999</v>
      </c>
      <c r="H43" s="3">
        <v>33.454929999999997</v>
      </c>
      <c r="I43" s="3">
        <v>107.2161</v>
      </c>
    </row>
    <row r="44" spans="1:9" x14ac:dyDescent="0.25">
      <c r="A44" s="3">
        <v>15</v>
      </c>
      <c r="B44" s="3">
        <v>0.67808800000000002</v>
      </c>
      <c r="C44" s="3">
        <v>1.0918300000000001</v>
      </c>
      <c r="D44" s="3">
        <v>4.4617760000000004</v>
      </c>
      <c r="E44" s="3">
        <v>0.78662500000000002</v>
      </c>
      <c r="F44" s="3">
        <v>5.1177729999999997</v>
      </c>
      <c r="G44" s="3">
        <v>0.25315399999999999</v>
      </c>
      <c r="H44" s="3">
        <v>40.494250000000001</v>
      </c>
      <c r="I44" s="3">
        <v>111.8229</v>
      </c>
    </row>
    <row r="45" spans="1:9" x14ac:dyDescent="0.25">
      <c r="A45" s="3">
        <v>16</v>
      </c>
      <c r="B45" s="3">
        <v>0.766903</v>
      </c>
      <c r="C45" s="3">
        <v>1.1829480000000001</v>
      </c>
      <c r="D45" s="3">
        <v>3.8139020000000001</v>
      </c>
      <c r="E45" s="3">
        <v>0.81463700000000006</v>
      </c>
      <c r="F45" s="3">
        <v>5.190912</v>
      </c>
      <c r="G45" s="3">
        <v>0.25497599999999998</v>
      </c>
      <c r="H45" s="3">
        <v>53.122599999999998</v>
      </c>
      <c r="I45" s="3">
        <v>122.6957</v>
      </c>
    </row>
    <row r="46" spans="1:9" x14ac:dyDescent="0.25">
      <c r="A46" s="3">
        <v>17</v>
      </c>
      <c r="B46" s="3">
        <v>0.93946799999999997</v>
      </c>
      <c r="C46" s="3">
        <v>1.2406900000000001</v>
      </c>
      <c r="D46" s="3">
        <v>2.8882059999999998</v>
      </c>
      <c r="E46" s="3">
        <v>0.876031</v>
      </c>
      <c r="F46" s="3">
        <v>5.3605270000000003</v>
      </c>
      <c r="G46" s="3">
        <v>0.256965</v>
      </c>
      <c r="H46" s="3">
        <v>75.102170000000001</v>
      </c>
      <c r="I46" s="3">
        <v>143.27189999999999</v>
      </c>
    </row>
    <row r="47" spans="1:9" x14ac:dyDescent="0.25">
      <c r="A47" s="3">
        <v>18</v>
      </c>
      <c r="B47" s="3">
        <v>1.1478740000000001</v>
      </c>
      <c r="C47" s="3">
        <v>1.254127</v>
      </c>
      <c r="D47" s="3">
        <v>1.810389</v>
      </c>
      <c r="E47" s="3">
        <v>1.0344150000000001</v>
      </c>
      <c r="F47" s="3">
        <v>5.5554129999999997</v>
      </c>
      <c r="G47" s="3">
        <v>0.259523</v>
      </c>
      <c r="H47" s="3">
        <v>95.892560000000003</v>
      </c>
      <c r="I47" s="3">
        <v>169.99619999999999</v>
      </c>
    </row>
    <row r="48" spans="1:9" x14ac:dyDescent="0.25">
      <c r="A48" s="3">
        <v>19</v>
      </c>
      <c r="B48" s="3">
        <v>1.2866070000000001</v>
      </c>
      <c r="C48" s="3">
        <v>1.2426170000000001</v>
      </c>
      <c r="D48" s="3">
        <v>0.894455</v>
      </c>
      <c r="E48" s="3">
        <v>1.247171</v>
      </c>
      <c r="F48" s="3">
        <v>5.6654929999999997</v>
      </c>
      <c r="G48" s="3">
        <v>0.260102</v>
      </c>
      <c r="H48" s="3">
        <v>118.639</v>
      </c>
      <c r="I48" s="3">
        <v>191.53049999999999</v>
      </c>
    </row>
    <row r="49" spans="1:9" x14ac:dyDescent="0.25">
      <c r="A49" s="3">
        <v>20</v>
      </c>
      <c r="B49" s="3">
        <v>1.350041</v>
      </c>
      <c r="C49" s="3">
        <v>1.241474</v>
      </c>
      <c r="D49" s="3">
        <v>0.30817800000000001</v>
      </c>
      <c r="E49" s="3">
        <v>1.383721</v>
      </c>
      <c r="F49" s="3">
        <v>5.7116059999999997</v>
      </c>
      <c r="G49" s="3">
        <v>0.26299400000000001</v>
      </c>
      <c r="H49" s="3">
        <v>129.10050000000001</v>
      </c>
      <c r="I49" s="3">
        <v>203.95869999999999</v>
      </c>
    </row>
    <row r="50" spans="1:9" x14ac:dyDescent="0.25">
      <c r="A50" s="3">
        <v>21</v>
      </c>
      <c r="B50" s="3">
        <v>1.345154</v>
      </c>
      <c r="C50" s="3">
        <v>1.28281</v>
      </c>
      <c r="D50" s="3">
        <v>8.2004999999999995E-2</v>
      </c>
      <c r="E50" s="3">
        <v>1.359979</v>
      </c>
      <c r="F50" s="3">
        <v>5.7254569999999996</v>
      </c>
      <c r="G50" s="3">
        <v>0.26425599999999999</v>
      </c>
      <c r="H50" s="3">
        <v>108.8775</v>
      </c>
      <c r="I50" s="3">
        <v>205.33359999999999</v>
      </c>
    </row>
    <row r="51" spans="1:9" x14ac:dyDescent="0.25">
      <c r="A51" s="3">
        <v>22</v>
      </c>
      <c r="B51" s="3">
        <v>1.3067690000000001</v>
      </c>
      <c r="C51" s="3">
        <v>1.3258700000000001</v>
      </c>
      <c r="D51" s="3">
        <v>6.2295000000000003E-2</v>
      </c>
      <c r="E51" s="3">
        <v>1.2319070000000001</v>
      </c>
      <c r="F51" s="3">
        <v>5.7337920000000002</v>
      </c>
      <c r="G51" s="3">
        <v>0.266876</v>
      </c>
      <c r="H51" s="3">
        <v>95.766559999999998</v>
      </c>
      <c r="I51" s="3">
        <v>202.94990000000001</v>
      </c>
    </row>
    <row r="52" spans="1:9" x14ac:dyDescent="0.25">
      <c r="A52" s="3">
        <v>23</v>
      </c>
      <c r="B52" s="3">
        <v>1.2523660000000001</v>
      </c>
      <c r="C52" s="3">
        <v>1.345099</v>
      </c>
      <c r="D52" s="3">
        <v>4.6960000000000002E-2</v>
      </c>
      <c r="E52" s="3">
        <v>1.0882959999999999</v>
      </c>
      <c r="F52" s="3">
        <v>5.7355650000000002</v>
      </c>
      <c r="G52" s="3">
        <v>0.26649299999999998</v>
      </c>
      <c r="H52" s="3">
        <v>86.025310000000005</v>
      </c>
      <c r="I52" s="3">
        <v>199.03909999999999</v>
      </c>
    </row>
  </sheetData>
  <mergeCells count="2">
    <mergeCell ref="A2:I2"/>
    <mergeCell ref="A28:I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4F168-DE69-48D7-9CB5-7A2FDD6C86B9}">
  <dimension ref="A1:C30"/>
  <sheetViews>
    <sheetView workbookViewId="0">
      <selection activeCell="A6" sqref="A6"/>
    </sheetView>
  </sheetViews>
  <sheetFormatPr defaultRowHeight="15" x14ac:dyDescent="0.25"/>
  <cols>
    <col min="2" max="2" width="16.140625" bestFit="1" customWidth="1"/>
    <col min="3" max="3" width="20.42578125" bestFit="1" customWidth="1"/>
  </cols>
  <sheetData>
    <row r="1" spans="1:3" x14ac:dyDescent="0.25">
      <c r="A1" t="s">
        <v>232</v>
      </c>
    </row>
    <row r="2" spans="1:3" x14ac:dyDescent="0.25">
      <c r="A2" t="s">
        <v>8</v>
      </c>
      <c r="B2" t="s">
        <v>60</v>
      </c>
      <c r="C2" t="s">
        <v>61</v>
      </c>
    </row>
    <row r="3" spans="1:3" x14ac:dyDescent="0.25">
      <c r="A3" t="s">
        <v>10</v>
      </c>
      <c r="B3">
        <v>6588</v>
      </c>
      <c r="C3">
        <v>1328</v>
      </c>
    </row>
    <row r="4" spans="1:3" x14ac:dyDescent="0.25">
      <c r="A4" t="s">
        <v>11</v>
      </c>
      <c r="B4">
        <v>2684</v>
      </c>
      <c r="C4">
        <v>2535</v>
      </c>
    </row>
    <row r="5" spans="1:3" x14ac:dyDescent="0.25">
      <c r="A5" t="s">
        <v>12</v>
      </c>
      <c r="B5">
        <v>3502</v>
      </c>
    </row>
    <row r="6" spans="1:3" x14ac:dyDescent="0.25">
      <c r="A6" t="s">
        <v>13</v>
      </c>
      <c r="B6">
        <v>10000</v>
      </c>
      <c r="C6">
        <v>8206</v>
      </c>
    </row>
    <row r="7" spans="1:3" x14ac:dyDescent="0.25">
      <c r="A7" t="s">
        <v>14</v>
      </c>
      <c r="B7">
        <v>2871</v>
      </c>
      <c r="C7">
        <v>1102</v>
      </c>
    </row>
    <row r="8" spans="1:3" x14ac:dyDescent="0.25">
      <c r="A8" t="s">
        <v>15</v>
      </c>
    </row>
    <row r="9" spans="1:3" x14ac:dyDescent="0.25">
      <c r="A9" t="s">
        <v>16</v>
      </c>
      <c r="B9">
        <v>1139</v>
      </c>
      <c r="C9">
        <v>1251</v>
      </c>
    </row>
    <row r="10" spans="1:3" x14ac:dyDescent="0.25">
      <c r="A10" t="s">
        <v>17</v>
      </c>
      <c r="B10">
        <v>4606</v>
      </c>
      <c r="C10">
        <v>2167</v>
      </c>
    </row>
    <row r="11" spans="1:3" x14ac:dyDescent="0.25">
      <c r="A11" t="s">
        <v>18</v>
      </c>
      <c r="B11">
        <v>2360</v>
      </c>
      <c r="C11">
        <v>1226</v>
      </c>
    </row>
    <row r="12" spans="1:3" x14ac:dyDescent="0.25">
      <c r="A12" t="s">
        <v>19</v>
      </c>
      <c r="B12">
        <v>1010</v>
      </c>
      <c r="C12">
        <v>944</v>
      </c>
    </row>
    <row r="13" spans="1:3" x14ac:dyDescent="0.25">
      <c r="A13" t="s">
        <v>20</v>
      </c>
      <c r="B13">
        <v>4666</v>
      </c>
      <c r="C13">
        <v>2502</v>
      </c>
    </row>
    <row r="14" spans="1:3" x14ac:dyDescent="0.25">
      <c r="A14" t="s">
        <v>21</v>
      </c>
      <c r="B14">
        <v>5161</v>
      </c>
      <c r="C14">
        <v>2874</v>
      </c>
    </row>
    <row r="15" spans="1:3" x14ac:dyDescent="0.25">
      <c r="A15" t="s">
        <v>22</v>
      </c>
      <c r="B15">
        <v>8173</v>
      </c>
      <c r="C15">
        <v>4749</v>
      </c>
    </row>
    <row r="16" spans="1:3" x14ac:dyDescent="0.25">
      <c r="A16" t="s">
        <v>23</v>
      </c>
      <c r="B16">
        <v>10000</v>
      </c>
      <c r="C16">
        <v>1739</v>
      </c>
    </row>
    <row r="17" spans="1:3" x14ac:dyDescent="0.25">
      <c r="A17" t="s">
        <v>24</v>
      </c>
      <c r="B17">
        <v>2786</v>
      </c>
      <c r="C17">
        <v>2390</v>
      </c>
    </row>
    <row r="18" spans="1:3" x14ac:dyDescent="0.25">
      <c r="A18" t="s">
        <v>26</v>
      </c>
      <c r="B18">
        <v>2460</v>
      </c>
      <c r="C18">
        <v>774</v>
      </c>
    </row>
    <row r="19" spans="1:3" x14ac:dyDescent="0.25">
      <c r="A19" t="s">
        <v>27</v>
      </c>
      <c r="B19">
        <v>3631</v>
      </c>
      <c r="C19">
        <v>2590</v>
      </c>
    </row>
    <row r="20" spans="1:3" x14ac:dyDescent="0.25">
      <c r="A20" t="s">
        <v>28</v>
      </c>
      <c r="B20">
        <v>8439</v>
      </c>
      <c r="C20">
        <v>5790</v>
      </c>
    </row>
    <row r="21" spans="1:3" x14ac:dyDescent="0.25">
      <c r="A21" t="s">
        <v>29</v>
      </c>
      <c r="C21">
        <v>2423</v>
      </c>
    </row>
    <row r="22" spans="1:3" x14ac:dyDescent="0.25">
      <c r="A22" t="s">
        <v>30</v>
      </c>
      <c r="B22">
        <v>10000</v>
      </c>
      <c r="C22">
        <v>10000</v>
      </c>
    </row>
    <row r="23" spans="1:3" x14ac:dyDescent="0.25">
      <c r="A23" t="s">
        <v>31</v>
      </c>
      <c r="B23">
        <v>1745</v>
      </c>
      <c r="C23">
        <v>1497</v>
      </c>
    </row>
    <row r="24" spans="1:3" x14ac:dyDescent="0.25">
      <c r="A24" t="s">
        <v>32</v>
      </c>
      <c r="B24">
        <v>852</v>
      </c>
      <c r="C24">
        <v>908</v>
      </c>
    </row>
    <row r="25" spans="1:3" x14ac:dyDescent="0.25">
      <c r="A25" t="s">
        <v>33</v>
      </c>
      <c r="B25">
        <v>2413</v>
      </c>
      <c r="C25">
        <v>1354</v>
      </c>
    </row>
    <row r="26" spans="1:3" x14ac:dyDescent="0.25">
      <c r="A26" t="s">
        <v>34</v>
      </c>
      <c r="B26">
        <v>4086</v>
      </c>
      <c r="C26">
        <v>1654</v>
      </c>
    </row>
    <row r="27" spans="1:3" x14ac:dyDescent="0.25">
      <c r="A27" t="s">
        <v>35</v>
      </c>
      <c r="B27">
        <v>2433</v>
      </c>
      <c r="C27">
        <v>633</v>
      </c>
    </row>
    <row r="28" spans="1:3" x14ac:dyDescent="0.25">
      <c r="A28" t="s">
        <v>36</v>
      </c>
      <c r="B28">
        <v>865</v>
      </c>
      <c r="C28">
        <v>865</v>
      </c>
    </row>
    <row r="29" spans="1:3" x14ac:dyDescent="0.25">
      <c r="A29" t="s">
        <v>37</v>
      </c>
      <c r="B29">
        <v>1915</v>
      </c>
      <c r="C29">
        <v>1289</v>
      </c>
    </row>
    <row r="30" spans="1:3" x14ac:dyDescent="0.25">
      <c r="A30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6251D6CCC69B4DB0B094ECC84985EF" ma:contentTypeVersion="3" ma:contentTypeDescription="Create a new document." ma:contentTypeScope="" ma:versionID="391660167e32d11e32884e0778d0d077">
  <xsd:schema xmlns:xsd="http://www.w3.org/2001/XMLSchema" xmlns:xs="http://www.w3.org/2001/XMLSchema" xmlns:p="http://schemas.microsoft.com/office/2006/metadata/properties" xmlns:ns2="0679e277-0c2f-4888-8c2c-5eca02b04f1e" targetNamespace="http://schemas.microsoft.com/office/2006/metadata/properties" ma:root="true" ma:fieldsID="578baa4bf80f63142cb3d2046f96202c" ns2:_="">
    <xsd:import namespace="0679e277-0c2f-4888-8c2c-5eca02b04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9e277-0c2f-4888-8c2c-5eca02b04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F1A577-1636-42FB-B0BA-A0BC9E04A2C8}">
  <ds:schemaRefs>
    <ds:schemaRef ds:uri="http://purl.org/dc/terms/"/>
    <ds:schemaRef ds:uri="0679e277-0c2f-4888-8c2c-5eca02b04f1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302272B-CD3D-4A28-A4E6-B5F72F6AFC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79373D-BC0E-4A3A-BB5C-B0A9D12EC6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79e277-0c2f-4888-8c2c-5eca02b04f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41</vt:i4>
      </vt:variant>
      <vt:variant>
        <vt:lpstr>Named Ranges</vt:lpstr>
      </vt:variant>
      <vt:variant>
        <vt:i4>4</vt:i4>
      </vt:variant>
    </vt:vector>
  </HeadingPairs>
  <TitlesOfParts>
    <vt:vector size="45" baseType="lpstr">
      <vt:lpstr>Introduction</vt:lpstr>
      <vt:lpstr>Executive_Summary_I</vt:lpstr>
      <vt:lpstr>Executive_Summary_II</vt:lpstr>
      <vt:lpstr>Executive_Summary_III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Case box</vt:lpstr>
      <vt:lpstr>19</vt:lpstr>
      <vt:lpstr>20</vt:lpstr>
      <vt:lpstr>21</vt:lpstr>
      <vt:lpstr>Table 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Table 2</vt:lpstr>
      <vt:lpstr>Table 3</vt:lpstr>
      <vt:lpstr>Table 4</vt:lpstr>
      <vt:lpstr>'7'!_ftn1</vt:lpstr>
      <vt:lpstr>'7'!_ftnref1</vt:lpstr>
      <vt:lpstr>'Table 1'!_ftnref2</vt:lpstr>
      <vt:lpstr>'Table 1'!_Ref208420954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Ilaria SCHENETTI (ACER)</dc:creator>
  <cp:keywords/>
  <dc:description/>
  <cp:lastModifiedBy>Ilaria SCHENETTI (ACER)</cp:lastModifiedBy>
  <cp:revision/>
  <dcterms:created xsi:type="dcterms:W3CDTF">2025-09-26T13:33:28Z</dcterms:created>
  <dcterms:modified xsi:type="dcterms:W3CDTF">2025-11-26T17:00:54Z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0x010100406251D6CCC69B4DB0B094ECC84985EF</vt:lpwstr>
  </property>
  <property fmtid="{D5CDD505-2E9C-101B-9397-08002B2CF9AE}" pid="3" name="WorkbookGuid">
    <vt:lpwstr>9e5dfb0f-b4b9-4c0b-8ad9-b2cbebb19463</vt:lpwstr>
  </property>
</Properties>
</file>